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01.04.2016" sheetId="3" r:id="rId1"/>
  </sheets>
  <definedNames>
    <definedName name="_xlnm.Print_Area" localSheetId="0">'01.04.2016'!$A$1:$O$73</definedName>
  </definedNames>
  <calcPr calcId="125725" refMode="R1C1"/>
</workbook>
</file>

<file path=xl/calcChain.xml><?xml version="1.0" encoding="utf-8"?>
<calcChain xmlns="http://schemas.openxmlformats.org/spreadsheetml/2006/main">
  <c r="K31" i="3"/>
  <c r="K29"/>
  <c r="K28"/>
  <c r="K27"/>
  <c r="K26"/>
  <c r="K25"/>
  <c r="K24"/>
  <c r="K23"/>
  <c r="K21"/>
  <c r="K20"/>
  <c r="K18"/>
  <c r="K22"/>
  <c r="K17"/>
  <c r="K16"/>
  <c r="O17"/>
  <c r="O16"/>
  <c r="N17"/>
  <c r="N16"/>
  <c r="M17"/>
  <c r="M16"/>
  <c r="L17"/>
  <c r="L16"/>
  <c r="O26"/>
  <c r="O25"/>
  <c r="N26"/>
  <c r="N25"/>
  <c r="M26"/>
  <c r="M25"/>
  <c r="L26"/>
  <c r="L25"/>
  <c r="O31"/>
  <c r="O29"/>
  <c r="O28"/>
  <c r="O27"/>
  <c r="O24"/>
  <c r="O23"/>
  <c r="O21"/>
  <c r="O20"/>
  <c r="O18"/>
  <c r="N31"/>
  <c r="N29"/>
  <c r="N28"/>
  <c r="N27"/>
  <c r="N24"/>
  <c r="N23"/>
  <c r="N21"/>
  <c r="N20"/>
  <c r="N18"/>
  <c r="M31"/>
  <c r="M29"/>
  <c r="M28"/>
  <c r="M27"/>
  <c r="M24"/>
  <c r="M23"/>
  <c r="M21"/>
  <c r="M20"/>
  <c r="M18"/>
  <c r="L31"/>
  <c r="L29"/>
  <c r="L28"/>
  <c r="L27"/>
  <c r="L24"/>
  <c r="L23"/>
  <c r="L21"/>
  <c r="L20"/>
  <c r="L18"/>
  <c r="L30"/>
  <c r="O30"/>
  <c r="N30"/>
  <c r="M30"/>
</calcChain>
</file>

<file path=xl/sharedStrings.xml><?xml version="1.0" encoding="utf-8"?>
<sst xmlns="http://schemas.openxmlformats.org/spreadsheetml/2006/main" count="148" uniqueCount="129">
  <si>
    <t>Фото</t>
  </si>
  <si>
    <t>Размер, мм (ш*г*в)</t>
  </si>
  <si>
    <t>Кол-во на подд., шт.</t>
  </si>
  <si>
    <t>Норма загр. шт., а/м 20,0 тонн</t>
  </si>
  <si>
    <t xml:space="preserve">250х120х140 </t>
  </si>
  <si>
    <t>ок. 4,4</t>
  </si>
  <si>
    <t xml:space="preserve">80х500х219 </t>
  </si>
  <si>
    <t>120х500х219</t>
  </si>
  <si>
    <t xml:space="preserve">250х375х219 </t>
  </si>
  <si>
    <t xml:space="preserve">380х250х219 </t>
  </si>
  <si>
    <t>380х125х219</t>
  </si>
  <si>
    <t>440х250х219</t>
  </si>
  <si>
    <t xml:space="preserve">510х250х219 </t>
  </si>
  <si>
    <t>510х125х219</t>
  </si>
  <si>
    <t>Розничная цена, руб</t>
  </si>
  <si>
    <t>Цена со скидкой, руб.</t>
  </si>
  <si>
    <t>Формат, НФ</t>
  </si>
  <si>
    <t>ок. 17,7</t>
  </si>
  <si>
    <t>Коэффициент теплопроводности</t>
  </si>
  <si>
    <t>&lt;0,21 Вт/м·°К</t>
  </si>
  <si>
    <t>Стоимость, руб.</t>
  </si>
  <si>
    <t>0,19 Вт/мС</t>
  </si>
  <si>
    <t>Наименование</t>
  </si>
  <si>
    <t>Наименование продукции</t>
  </si>
  <si>
    <t>ок. 9,1</t>
  </si>
  <si>
    <t>ок. 12,2</t>
  </si>
  <si>
    <t>ок.17,1</t>
  </si>
  <si>
    <t>ок. 17,1</t>
  </si>
  <si>
    <t>ок. 19,2</t>
  </si>
  <si>
    <t>ок. 23</t>
  </si>
  <si>
    <t>Объем, кг</t>
  </si>
  <si>
    <t>Морозостойкость, циклов</t>
  </si>
  <si>
    <t xml:space="preserve">&gt; 25 </t>
  </si>
  <si>
    <t>&gt; 25</t>
  </si>
  <si>
    <t>Выход раствора из 20 кг сухой смеси, л.</t>
  </si>
  <si>
    <t>Плотность, кг/м3</t>
  </si>
  <si>
    <t>&lt; 1000</t>
  </si>
  <si>
    <t>Теплый раствор</t>
  </si>
  <si>
    <t>Вес, кг/шт.</t>
  </si>
  <si>
    <t>25,50,75,100</t>
  </si>
  <si>
    <t>Гибкие связи "ГАЛЕН" из базальтопластика для кирпичной кладки (ТУ 57 1490-002-13101102-2002)</t>
  </si>
  <si>
    <t>Длина, мм</t>
  </si>
  <si>
    <t>Цена  за штуку, с НДС, руб.</t>
  </si>
  <si>
    <t>Модель</t>
  </si>
  <si>
    <t>Кол-во, шт.</t>
  </si>
  <si>
    <t>440х125х219</t>
  </si>
  <si>
    <t>ок. 18</t>
  </si>
  <si>
    <t>Porotherm 44 1/2, доборный элемент (26110143) М-100</t>
  </si>
  <si>
    <t>Кол-во, в 1 м2, шт.</t>
  </si>
  <si>
    <t>Кол-во, в 1 м3, шт.</t>
  </si>
  <si>
    <t>Porotherm 2,1НФ  М-150 (26110159)</t>
  </si>
  <si>
    <t>Porotherm 2,1НФ М-100 (26110160)</t>
  </si>
  <si>
    <t>Porotherm 8 М-100 (26110163)</t>
  </si>
  <si>
    <t>Porotherm 12, М-100 (26110155)</t>
  </si>
  <si>
    <t>Porotherm 38, М-100 (26110149)</t>
  </si>
  <si>
    <t>Рorotherm 38 1/2, доборный элемент М-100 (26110151)</t>
  </si>
  <si>
    <t xml:space="preserve"> Porotherm 25, М-100 (26110153)</t>
  </si>
  <si>
    <t>Porotherm 44,  М-100 (26110143)</t>
  </si>
  <si>
    <t xml:space="preserve">Porotherm 51,  М-100 (26110145) </t>
  </si>
  <si>
    <t xml:space="preserve">Рorotherm 51 1/2, доборный элемент М-100 (26110147) </t>
  </si>
  <si>
    <t>Porotherm 51,  М-100 (26110345) PREMIUM</t>
  </si>
  <si>
    <t>Химический анкер POROTHERM Wallfix, картридж с 2-мя смесителями</t>
  </si>
  <si>
    <t>10шт/ коробка</t>
  </si>
  <si>
    <t>Сетчатая гильза 15/85</t>
  </si>
  <si>
    <t>Монтажный набор POROTHERM Wallfix, без картриджей</t>
  </si>
  <si>
    <t xml:space="preserve">Кладочный раствор  POROTHERM TM </t>
  </si>
  <si>
    <t>Кладочный раствор  POROTHERM TM   Winter (зимняя смесь)</t>
  </si>
  <si>
    <t>Легкая штукатурка   POROTHERM LP</t>
  </si>
  <si>
    <t>Porotherm 44R угловой, поризованный</t>
  </si>
  <si>
    <t>440х185х219</t>
  </si>
  <si>
    <t>ок.14</t>
  </si>
  <si>
    <t xml:space="preserve">ООО "ТК "Теплая керамика" </t>
  </si>
  <si>
    <t>от 30-100 тыс.  НФ скидка 7%</t>
  </si>
  <si>
    <t>от 100-200 тыс. НФ скидка 10%</t>
  </si>
  <si>
    <t>от 200-300 тыс. НФ скидка 13%</t>
  </si>
  <si>
    <t>свыше 300 тыс. НФ скидка 15%</t>
  </si>
  <si>
    <t>442,68***</t>
  </si>
  <si>
    <t>348,16***</t>
  </si>
  <si>
    <t>160 руб./уп.</t>
  </si>
  <si>
    <t xml:space="preserve">200х400х219 </t>
  </si>
  <si>
    <t>ок. 16,6</t>
  </si>
  <si>
    <t>Porotherm 20, М-100 (26110157)</t>
  </si>
  <si>
    <t>*** Цена указана с учетом отгрузки из Куркачей (Высокогорский район, ст. Куркачи)</t>
  </si>
  <si>
    <t>1. Розничные цены включают НДС (18%), стоимость поддонов, упаковки и погрузки на заводе.</t>
  </si>
  <si>
    <t>2. Кирпич уложен на деревянные поддоны, перетянут стреппинг лентой и упакован в термоусадочную пленку.</t>
  </si>
  <si>
    <t>3. Минимальный объем заказа - 1 поддон</t>
  </si>
  <si>
    <t>Porotherm 2,1НФ М-125 (26110161)</t>
  </si>
  <si>
    <t>250х120х141</t>
  </si>
  <si>
    <t>ок. 4,5</t>
  </si>
  <si>
    <t>25,50,75,101</t>
  </si>
  <si>
    <t>до 30 тыс.  НФ скидка 5%</t>
  </si>
  <si>
    <t>КАМЕНЬ РЯДОВОЙ POROTHERM, ГОСТ 530-2012</t>
  </si>
  <si>
    <t>КАМЕНЬ РЯДОВОЙ КРУПНОФОРМАТНЫЙ POROTHERM, ГОСТ 530-2012</t>
  </si>
  <si>
    <t>417,32***</t>
  </si>
  <si>
    <t>Кладочный раствор  POROTHERM TM   Winter -10"С</t>
  </si>
  <si>
    <t>441,00***</t>
  </si>
  <si>
    <t>Кладочная смесь Terca Standard 03 беж (отгрузка Куркачи) (26990029)</t>
  </si>
  <si>
    <t>288,44***</t>
  </si>
  <si>
    <t>Кладочная смесь Terca Standard 17 серый (отгрузка Куркачи) (26990030)</t>
  </si>
  <si>
    <t>Слайдер для нанесения раствора PTH 20</t>
  </si>
  <si>
    <t>Керамические перемычки***</t>
  </si>
  <si>
    <t>POROTHERM 120/65 - Kurkachi (26110410)</t>
  </si>
  <si>
    <t>1000/120/65</t>
  </si>
  <si>
    <t>POROTHERM 120/65 - Kurkachi (26110412)</t>
  </si>
  <si>
    <t>POROTHERM 120/65 - Kurkachi (26110415)</t>
  </si>
  <si>
    <t>POROTHERM 120/65 - Kurkachi (26110417)</t>
  </si>
  <si>
    <t>POROTHERM 120/65 - Kurkachi (26110420)</t>
  </si>
  <si>
    <t>POROTHERM 120/65 - Kurkachi (26110422)</t>
  </si>
  <si>
    <t>POROTHERM 120/65 - Kurkachi (26110425)</t>
  </si>
  <si>
    <t>POROTHERM 120/65 - Kurkachi (26110272)</t>
  </si>
  <si>
    <t>POROTHERM 120/65 - Kurkachi (26110430)</t>
  </si>
  <si>
    <t>POROTHERM 120/65 - Kurkachi (26110432)</t>
  </si>
  <si>
    <t>1250/120/65</t>
  </si>
  <si>
    <t>1500/120/65</t>
  </si>
  <si>
    <t>1750/120/65</t>
  </si>
  <si>
    <t>2000/120/65</t>
  </si>
  <si>
    <t>2250/120/65</t>
  </si>
  <si>
    <t>2500/120/65</t>
  </si>
  <si>
    <t>2750/120/65</t>
  </si>
  <si>
    <t>3000/120/65</t>
  </si>
  <si>
    <t>3250/120/65</t>
  </si>
  <si>
    <t>Доборные элементы отпускаются попарно. Минимальный заказ - один поддон. Цена указана за два доборных элемента.</t>
  </si>
  <si>
    <t>3450 руб./набор</t>
  </si>
  <si>
    <t>6550 руб./кор.</t>
  </si>
  <si>
    <t>Действует с 01.04.2016 г.</t>
  </si>
  <si>
    <t xml:space="preserve"> г. Чебоксары, ул. Университетская, 20, корп. 1</t>
  </si>
  <si>
    <t>Тел.: (8352)66-06-70</t>
  </si>
  <si>
    <t>е-mail: info@tkeramika.ru</t>
  </si>
  <si>
    <t>21.tkeramika.ru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</si>
</sst>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"/>
  </numFmts>
  <fonts count="34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8"/>
      <name val="Arial Cyr"/>
      <charset val="204"/>
    </font>
    <font>
      <b/>
      <sz val="14"/>
      <color indexed="16"/>
      <name val="Arial"/>
      <family val="2"/>
      <charset val="204"/>
    </font>
    <font>
      <sz val="14"/>
      <name val="Arial"/>
      <family val="2"/>
      <charset val="204"/>
    </font>
    <font>
      <sz val="18"/>
      <name val="Arial"/>
      <family val="2"/>
      <charset val="204"/>
    </font>
    <font>
      <sz val="18"/>
      <color indexed="8"/>
      <name val="Arial"/>
      <family val="2"/>
      <charset val="204"/>
    </font>
    <font>
      <b/>
      <sz val="18"/>
      <name val="Arial"/>
      <family val="2"/>
      <charset val="204"/>
    </font>
    <font>
      <b/>
      <sz val="18"/>
      <color indexed="8"/>
      <name val="Arial"/>
      <family val="2"/>
      <charset val="204"/>
    </font>
    <font>
      <b/>
      <i/>
      <sz val="16"/>
      <color indexed="16"/>
      <name val="Arial"/>
      <family val="2"/>
      <charset val="204"/>
    </font>
    <font>
      <b/>
      <sz val="16"/>
      <name val="Arial"/>
      <family val="2"/>
      <charset val="204"/>
    </font>
    <font>
      <sz val="15"/>
      <name val="Arial"/>
      <family val="2"/>
      <charset val="204"/>
    </font>
    <font>
      <b/>
      <i/>
      <sz val="20"/>
      <color indexed="9"/>
      <name val="Arial"/>
      <family val="2"/>
      <charset val="204"/>
    </font>
    <font>
      <b/>
      <sz val="18"/>
      <color indexed="16"/>
      <name val="Arial"/>
      <family val="2"/>
      <charset val="204"/>
    </font>
    <font>
      <sz val="20"/>
      <name val="Arial"/>
      <family val="2"/>
      <charset val="204"/>
    </font>
    <font>
      <sz val="24"/>
      <name val="Calibri"/>
      <family val="2"/>
      <charset val="204"/>
    </font>
    <font>
      <u/>
      <sz val="6"/>
      <color theme="10"/>
      <name val="Arial"/>
      <family val="2"/>
      <charset val="204"/>
    </font>
    <font>
      <sz val="16"/>
      <name val="Arial"/>
      <family val="2"/>
      <charset val="204"/>
    </font>
    <font>
      <sz val="16"/>
      <color indexed="8"/>
      <name val="Arial"/>
      <family val="2"/>
      <charset val="204"/>
    </font>
    <font>
      <b/>
      <i/>
      <sz val="20"/>
      <color theme="0"/>
      <name val="Arial"/>
      <family val="2"/>
      <charset val="204"/>
    </font>
    <font>
      <b/>
      <sz val="14"/>
      <color rgb="FF860000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i/>
      <sz val="18"/>
      <name val="Arial Cyr"/>
      <charset val="204"/>
    </font>
    <font>
      <sz val="10"/>
      <color rgb="FFFF0000"/>
      <name val="Arial"/>
      <family val="2"/>
      <charset val="204"/>
    </font>
    <font>
      <b/>
      <sz val="22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8600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0"/>
      </top>
      <bottom style="thick">
        <color indexed="6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0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0"/>
      </top>
      <bottom style="thick">
        <color indexed="60"/>
      </bottom>
      <diagonal/>
    </border>
    <border>
      <left/>
      <right style="medium">
        <color indexed="64"/>
      </right>
      <top style="thin">
        <color indexed="60"/>
      </top>
      <bottom style="thick">
        <color indexed="60"/>
      </bottom>
      <diagonal/>
    </border>
    <border>
      <left style="medium">
        <color indexed="64"/>
      </left>
      <right/>
      <top style="thick">
        <color indexed="60"/>
      </top>
      <bottom style="medium">
        <color indexed="64"/>
      </bottom>
      <diagonal/>
    </border>
    <border>
      <left/>
      <right style="medium">
        <color indexed="64"/>
      </right>
      <top style="thick">
        <color indexed="6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0"/>
      </bottom>
      <diagonal/>
    </border>
    <border>
      <left style="medium">
        <color indexed="64"/>
      </left>
      <right/>
      <top style="thick">
        <color indexed="60"/>
      </top>
      <bottom/>
      <diagonal/>
    </border>
    <border>
      <left/>
      <right style="medium">
        <color indexed="64"/>
      </right>
      <top style="thick">
        <color indexed="6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0"/>
      </bottom>
      <diagonal/>
    </border>
  </borders>
  <cellStyleXfs count="6">
    <xf numFmtId="0" fontId="0" fillId="0" borderId="0"/>
    <xf numFmtId="0" fontId="4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3" applyFont="1" applyBorder="1"/>
    <xf numFmtId="0" fontId="5" fillId="0" borderId="0" xfId="3" applyFont="1" applyFill="1" applyBorder="1" applyAlignment="1">
      <alignment horizontal="center" vertical="top" wrapText="1"/>
    </xf>
    <xf numFmtId="0" fontId="5" fillId="0" borderId="0" xfId="3" applyFont="1" applyFill="1" applyBorder="1" applyAlignment="1">
      <alignment horizontal="center" vertical="center"/>
    </xf>
    <xf numFmtId="0" fontId="2" fillId="0" borderId="0" xfId="4"/>
    <xf numFmtId="0" fontId="3" fillId="0" borderId="0" xfId="0" applyFont="1"/>
    <xf numFmtId="0" fontId="8" fillId="0" borderId="0" xfId="4" applyFont="1"/>
    <xf numFmtId="0" fontId="8" fillId="0" borderId="0" xfId="3" applyFont="1" applyBorder="1"/>
    <xf numFmtId="0" fontId="8" fillId="0" borderId="1" xfId="1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3" applyFont="1" applyBorder="1" applyAlignment="1">
      <alignment vertical="top"/>
    </xf>
    <xf numFmtId="0" fontId="6" fillId="0" borderId="0" xfId="0" applyFont="1" applyAlignment="1">
      <alignment horizontal="center" wrapText="1"/>
    </xf>
    <xf numFmtId="0" fontId="11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2" fillId="0" borderId="0" xfId="4" applyFill="1"/>
    <xf numFmtId="0" fontId="8" fillId="0" borderId="5" xfId="1" applyFont="1" applyFill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8" fillId="0" borderId="0" xfId="4" applyFont="1" applyBorder="1"/>
    <xf numFmtId="0" fontId="24" fillId="0" borderId="0" xfId="2" applyBorder="1" applyAlignment="1" applyProtection="1">
      <alignment vertical="top"/>
    </xf>
    <xf numFmtId="0" fontId="18" fillId="0" borderId="6" xfId="3" applyFont="1" applyBorder="1" applyAlignment="1">
      <alignment horizontal="left" vertical="center" wrapText="1"/>
    </xf>
    <xf numFmtId="0" fontId="18" fillId="0" borderId="7" xfId="3" applyFont="1" applyBorder="1" applyAlignment="1">
      <alignment horizontal="left" vertical="center" wrapText="1"/>
    </xf>
    <xf numFmtId="0" fontId="18" fillId="0" borderId="4" xfId="3" applyFont="1" applyBorder="1" applyAlignment="1">
      <alignment horizontal="left" vertical="center" wrapText="1"/>
    </xf>
    <xf numFmtId="0" fontId="0" fillId="0" borderId="0" xfId="0" applyBorder="1"/>
    <xf numFmtId="0" fontId="19" fillId="0" borderId="0" xfId="3" applyFont="1" applyBorder="1" applyAlignment="1">
      <alignment vertical="top"/>
    </xf>
    <xf numFmtId="0" fontId="24" fillId="0" borderId="8" xfId="2" applyBorder="1" applyAlignment="1" applyProtection="1">
      <alignment vertical="top"/>
    </xf>
    <xf numFmtId="0" fontId="10" fillId="0" borderId="8" xfId="0" applyFont="1" applyBorder="1" applyAlignment="1">
      <alignment horizontal="center" vertical="top" wrapText="1"/>
    </xf>
    <xf numFmtId="0" fontId="19" fillId="0" borderId="8" xfId="3" applyFont="1" applyBorder="1" applyAlignment="1">
      <alignment vertical="top"/>
    </xf>
    <xf numFmtId="0" fontId="18" fillId="0" borderId="0" xfId="0" applyFont="1"/>
    <xf numFmtId="0" fontId="13" fillId="2" borderId="1" xfId="3" applyFont="1" applyFill="1" applyBorder="1" applyAlignment="1">
      <alignment horizontal="center" vertical="center"/>
    </xf>
    <xf numFmtId="0" fontId="18" fillId="2" borderId="3" xfId="3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center" vertical="center"/>
    </xf>
    <xf numFmtId="0" fontId="18" fillId="2" borderId="6" xfId="3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/>
    </xf>
    <xf numFmtId="2" fontId="16" fillId="2" borderId="9" xfId="1" applyNumberFormat="1" applyFont="1" applyFill="1" applyBorder="1" applyAlignment="1">
      <alignment horizontal="center" vertical="center"/>
    </xf>
    <xf numFmtId="2" fontId="14" fillId="2" borderId="1" xfId="1" applyNumberFormat="1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2" fontId="16" fillId="2" borderId="1" xfId="1" applyNumberFormat="1" applyFont="1" applyFill="1" applyBorder="1" applyAlignment="1">
      <alignment horizontal="center" vertical="center"/>
    </xf>
    <xf numFmtId="2" fontId="14" fillId="0" borderId="5" xfId="1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2" fontId="16" fillId="4" borderId="5" xfId="1" applyNumberFormat="1" applyFont="1" applyFill="1" applyBorder="1" applyAlignment="1">
      <alignment horizontal="center" vertical="center"/>
    </xf>
    <xf numFmtId="2" fontId="14" fillId="0" borderId="1" xfId="1" applyNumberFormat="1" applyFont="1" applyFill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2" fontId="16" fillId="4" borderId="1" xfId="1" applyNumberFormat="1" applyFont="1" applyFill="1" applyBorder="1" applyAlignment="1">
      <alignment horizontal="center" vertical="center"/>
    </xf>
    <xf numFmtId="2" fontId="15" fillId="4" borderId="1" xfId="3" applyNumberFormat="1" applyFont="1" applyFill="1" applyBorder="1" applyAlignment="1">
      <alignment horizontal="center" vertical="center"/>
    </xf>
    <xf numFmtId="2" fontId="15" fillId="4" borderId="5" xfId="3" applyNumberFormat="1" applyFont="1" applyFill="1" applyBorder="1" applyAlignment="1">
      <alignment horizontal="center" vertical="center"/>
    </xf>
    <xf numFmtId="2" fontId="14" fillId="0" borderId="2" xfId="1" applyNumberFormat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2" fontId="15" fillId="4" borderId="2" xfId="3" applyNumberFormat="1" applyFont="1" applyFill="1" applyBorder="1" applyAlignment="1">
      <alignment horizontal="center" vertical="center"/>
    </xf>
    <xf numFmtId="2" fontId="16" fillId="4" borderId="2" xfId="1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vertical="top" wrapText="1"/>
    </xf>
    <xf numFmtId="0" fontId="11" fillId="0" borderId="15" xfId="1" applyFont="1" applyFill="1" applyBorder="1" applyAlignment="1">
      <alignment horizontal="center" vertical="top" wrapText="1"/>
    </xf>
    <xf numFmtId="0" fontId="23" fillId="0" borderId="0" xfId="3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2" fontId="11" fillId="0" borderId="1" xfId="3" applyNumberFormat="1" applyFont="1" applyFill="1" applyBorder="1" applyAlignment="1">
      <alignment horizontal="center" vertical="center" wrapText="1"/>
    </xf>
    <xf numFmtId="0" fontId="13" fillId="0" borderId="12" xfId="4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1" xfId="4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5" fillId="0" borderId="0" xfId="1" applyFont="1" applyFill="1" applyBorder="1" applyAlignment="1">
      <alignment horizontal="left"/>
    </xf>
    <xf numFmtId="0" fontId="25" fillId="0" borderId="0" xfId="0" applyFont="1"/>
    <xf numFmtId="0" fontId="26" fillId="0" borderId="0" xfId="0" applyFont="1" applyAlignment="1">
      <alignment horizontal="left"/>
    </xf>
    <xf numFmtId="0" fontId="18" fillId="2" borderId="7" xfId="3" applyFont="1" applyFill="1" applyBorder="1" applyAlignment="1">
      <alignment horizontal="left" vertical="center" wrapText="1"/>
    </xf>
    <xf numFmtId="0" fontId="8" fillId="2" borderId="5" xfId="1" applyFont="1" applyFill="1" applyBorder="1" applyAlignment="1">
      <alignment horizontal="center" vertical="center"/>
    </xf>
    <xf numFmtId="2" fontId="16" fillId="2" borderId="5" xfId="1" applyNumberFormat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2" fontId="11" fillId="0" borderId="15" xfId="3" applyNumberFormat="1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29" fillId="7" borderId="36" xfId="1" applyNumberFormat="1" applyFont="1" applyFill="1" applyBorder="1" applyAlignment="1">
      <alignment horizontal="center" vertical="center" wrapText="1" shrinkToFit="1"/>
    </xf>
    <xf numFmtId="165" fontId="29" fillId="7" borderId="37" xfId="1" applyNumberFormat="1" applyFont="1" applyFill="1" applyBorder="1" applyAlignment="1">
      <alignment horizontal="center" vertical="center" wrapText="1" shrinkToFit="1"/>
    </xf>
    <xf numFmtId="0" fontId="18" fillId="0" borderId="14" xfId="3" applyFont="1" applyFill="1" applyBorder="1" applyAlignment="1">
      <alignment horizontal="center" vertical="center" wrapText="1"/>
    </xf>
    <xf numFmtId="0" fontId="18" fillId="0" borderId="13" xfId="3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5" fillId="2" borderId="0" xfId="0" applyFont="1" applyFill="1"/>
    <xf numFmtId="0" fontId="8" fillId="0" borderId="38" xfId="4" applyFont="1" applyBorder="1"/>
    <xf numFmtId="0" fontId="8" fillId="0" borderId="34" xfId="4" applyFont="1" applyBorder="1"/>
    <xf numFmtId="0" fontId="8" fillId="0" borderId="39" xfId="4" applyFont="1" applyBorder="1"/>
    <xf numFmtId="0" fontId="8" fillId="0" borderId="18" xfId="4" applyFont="1" applyBorder="1"/>
    <xf numFmtId="0" fontId="8" fillId="0" borderId="40" xfId="4" applyFont="1" applyBorder="1"/>
    <xf numFmtId="0" fontId="9" fillId="0" borderId="18" xfId="3" applyFont="1" applyBorder="1" applyAlignment="1"/>
    <xf numFmtId="0" fontId="8" fillId="0" borderId="40" xfId="3" applyFont="1" applyBorder="1"/>
    <xf numFmtId="0" fontId="9" fillId="0" borderId="18" xfId="3" applyFont="1" applyBorder="1" applyAlignment="1">
      <alignment horizontal="left"/>
    </xf>
    <xf numFmtId="0" fontId="3" fillId="0" borderId="18" xfId="3" applyFont="1" applyBorder="1" applyAlignment="1">
      <alignment vertical="top"/>
    </xf>
    <xf numFmtId="0" fontId="2" fillId="0" borderId="40" xfId="3" applyFont="1" applyBorder="1" applyAlignment="1">
      <alignment vertical="top"/>
    </xf>
    <xf numFmtId="0" fontId="3" fillId="0" borderId="41" xfId="3" applyFont="1" applyBorder="1" applyAlignment="1">
      <alignment vertical="top"/>
    </xf>
    <xf numFmtId="0" fontId="19" fillId="0" borderId="42" xfId="3" applyFont="1" applyBorder="1" applyAlignment="1">
      <alignment vertical="top"/>
    </xf>
    <xf numFmtId="0" fontId="12" fillId="0" borderId="36" xfId="3" applyFont="1" applyFill="1" applyBorder="1" applyAlignment="1">
      <alignment horizontal="center" vertical="center"/>
    </xf>
    <xf numFmtId="0" fontId="11" fillId="0" borderId="47" xfId="1" applyFont="1" applyFill="1" applyBorder="1" applyAlignment="1">
      <alignment horizontal="center" vertical="top" wrapText="1"/>
    </xf>
    <xf numFmtId="2" fontId="16" fillId="2" borderId="50" xfId="1" applyNumberFormat="1" applyFont="1" applyFill="1" applyBorder="1" applyAlignment="1">
      <alignment horizontal="center" vertical="center"/>
    </xf>
    <xf numFmtId="2" fontId="16" fillId="2" borderId="51" xfId="1" applyNumberFormat="1" applyFont="1" applyFill="1" applyBorder="1" applyAlignment="1">
      <alignment horizontal="center" vertical="center"/>
    </xf>
    <xf numFmtId="2" fontId="16" fillId="2" borderId="36" xfId="1" applyNumberFormat="1" applyFont="1" applyFill="1" applyBorder="1" applyAlignment="1">
      <alignment horizontal="center" vertical="center"/>
    </xf>
    <xf numFmtId="2" fontId="16" fillId="4" borderId="51" xfId="1" applyNumberFormat="1" applyFont="1" applyFill="1" applyBorder="1" applyAlignment="1">
      <alignment horizontal="center" vertical="center"/>
    </xf>
    <xf numFmtId="2" fontId="16" fillId="4" borderId="36" xfId="1" applyNumberFormat="1" applyFont="1" applyFill="1" applyBorder="1" applyAlignment="1">
      <alignment horizontal="center" vertical="center"/>
    </xf>
    <xf numFmtId="2" fontId="16" fillId="4" borderId="37" xfId="1" applyNumberFormat="1" applyFont="1" applyFill="1" applyBorder="1" applyAlignment="1">
      <alignment horizontal="center" vertical="center"/>
    </xf>
    <xf numFmtId="0" fontId="11" fillId="0" borderId="36" xfId="1" applyFont="1" applyFill="1" applyBorder="1" applyAlignment="1">
      <alignment horizontal="center" vertical="center" wrapText="1"/>
    </xf>
    <xf numFmtId="2" fontId="13" fillId="0" borderId="52" xfId="5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2" fontId="13" fillId="0" borderId="36" xfId="5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13" fillId="0" borderId="36" xfId="0" applyFont="1" applyBorder="1" applyAlignment="1">
      <alignment horizontal="center" vertical="center"/>
    </xf>
    <xf numFmtId="0" fontId="30" fillId="0" borderId="6" xfId="1" applyFont="1" applyFill="1" applyBorder="1" applyAlignment="1">
      <alignment horizontal="left" vertical="center" wrapText="1"/>
    </xf>
    <xf numFmtId="0" fontId="13" fillId="2" borderId="36" xfId="3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left" vertical="center"/>
    </xf>
    <xf numFmtId="0" fontId="30" fillId="0" borderId="4" xfId="1" applyFont="1" applyFill="1" applyBorder="1" applyAlignment="1">
      <alignment horizontal="left" vertical="center" wrapText="1"/>
    </xf>
    <xf numFmtId="2" fontId="13" fillId="0" borderId="36" xfId="5" applyNumberFormat="1" applyFont="1" applyBorder="1" applyAlignment="1">
      <alignment horizontal="left" vertical="center"/>
    </xf>
    <xf numFmtId="0" fontId="32" fillId="0" borderId="0" xfId="3" applyFont="1" applyFill="1" applyBorder="1" applyAlignment="1">
      <alignment horizontal="center" vertical="top" wrapText="1"/>
    </xf>
    <xf numFmtId="0" fontId="11" fillId="0" borderId="21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5" xfId="1" applyFont="1" applyFill="1" applyBorder="1" applyAlignment="1">
      <alignment horizontal="center" vertical="center" wrapText="1"/>
    </xf>
    <xf numFmtId="0" fontId="11" fillId="0" borderId="54" xfId="1" applyFont="1" applyFill="1" applyBorder="1" applyAlignment="1">
      <alignment horizontal="center"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center" wrapText="1"/>
    </xf>
    <xf numFmtId="2" fontId="25" fillId="0" borderId="12" xfId="0" applyNumberFormat="1" applyFont="1" applyFill="1" applyBorder="1" applyAlignment="1">
      <alignment horizontal="center" vertical="center"/>
    </xf>
    <xf numFmtId="2" fontId="25" fillId="0" borderId="28" xfId="0" applyNumberFormat="1" applyFont="1" applyFill="1" applyBorder="1" applyAlignment="1">
      <alignment horizontal="center" vertical="center"/>
    </xf>
    <xf numFmtId="2" fontId="25" fillId="0" borderId="16" xfId="0" applyNumberFormat="1" applyFont="1" applyFill="1" applyBorder="1" applyAlignment="1">
      <alignment horizontal="center" vertical="center"/>
    </xf>
    <xf numFmtId="2" fontId="25" fillId="0" borderId="10" xfId="0" applyNumberFormat="1" applyFont="1" applyFill="1" applyBorder="1" applyAlignment="1">
      <alignment horizontal="center" vertical="center"/>
    </xf>
    <xf numFmtId="2" fontId="25" fillId="0" borderId="35" xfId="0" applyNumberFormat="1" applyFont="1" applyFill="1" applyBorder="1" applyAlignment="1">
      <alignment horizontal="center" vertical="center"/>
    </xf>
    <xf numFmtId="2" fontId="25" fillId="0" borderId="17" xfId="0" applyNumberFormat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 wrapText="1"/>
    </xf>
    <xf numFmtId="0" fontId="27" fillId="6" borderId="6" xfId="1" applyFont="1" applyFill="1" applyBorder="1" applyAlignment="1">
      <alignment horizontal="center" vertical="center" wrapText="1"/>
    </xf>
    <xf numFmtId="0" fontId="27" fillId="6" borderId="1" xfId="1" applyFont="1" applyFill="1" applyBorder="1" applyAlignment="1">
      <alignment horizontal="center" vertical="center" wrapText="1"/>
    </xf>
    <xf numFmtId="0" fontId="27" fillId="6" borderId="36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7" fillId="6" borderId="48" xfId="3" applyFont="1" applyFill="1" applyBorder="1" applyAlignment="1">
      <alignment horizontal="center" vertical="center"/>
    </xf>
    <xf numFmtId="0" fontId="27" fillId="6" borderId="33" xfId="3" applyFont="1" applyFill="1" applyBorder="1" applyAlignment="1">
      <alignment horizontal="center" vertical="center"/>
    </xf>
    <xf numFmtId="0" fontId="27" fillId="6" borderId="49" xfId="3" applyFont="1" applyFill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3" fillId="0" borderId="27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 wrapText="1"/>
    </xf>
    <xf numFmtId="0" fontId="18" fillId="0" borderId="14" xfId="3" applyFont="1" applyFill="1" applyBorder="1" applyAlignment="1">
      <alignment horizontal="center" vertical="center" wrapText="1"/>
    </xf>
    <xf numFmtId="0" fontId="18" fillId="0" borderId="7" xfId="3" applyFont="1" applyFill="1" applyBorder="1" applyAlignment="1">
      <alignment horizontal="center" vertical="center" wrapText="1"/>
    </xf>
    <xf numFmtId="2" fontId="11" fillId="0" borderId="19" xfId="3" applyNumberFormat="1" applyFont="1" applyFill="1" applyBorder="1" applyAlignment="1">
      <alignment horizontal="center" vertical="center" wrapText="1"/>
    </xf>
    <xf numFmtId="2" fontId="11" fillId="0" borderId="30" xfId="3" applyNumberFormat="1" applyFont="1" applyFill="1" applyBorder="1" applyAlignment="1">
      <alignment horizontal="center" vertical="center" wrapText="1"/>
    </xf>
    <xf numFmtId="2" fontId="11" fillId="0" borderId="45" xfId="3" applyNumberFormat="1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 wrapText="1"/>
    </xf>
    <xf numFmtId="2" fontId="11" fillId="0" borderId="9" xfId="1" applyNumberFormat="1" applyFont="1" applyFill="1" applyBorder="1" applyAlignment="1">
      <alignment horizontal="center" vertical="center" wrapText="1"/>
    </xf>
    <xf numFmtId="2" fontId="11" fillId="0" borderId="1" xfId="1" applyNumberFormat="1" applyFont="1" applyFill="1" applyBorder="1" applyAlignment="1">
      <alignment horizontal="center" vertical="center" wrapText="1"/>
    </xf>
    <xf numFmtId="2" fontId="11" fillId="0" borderId="15" xfId="1" applyNumberFormat="1" applyFont="1" applyFill="1" applyBorder="1" applyAlignment="1">
      <alignment horizontal="center" vertical="center" wrapText="1"/>
    </xf>
    <xf numFmtId="2" fontId="11" fillId="0" borderId="9" xfId="3" applyNumberFormat="1" applyFont="1" applyFill="1" applyBorder="1" applyAlignment="1">
      <alignment horizontal="center" vertical="center" wrapText="1"/>
    </xf>
    <xf numFmtId="2" fontId="11" fillId="0" borderId="1" xfId="3" applyNumberFormat="1" applyFont="1" applyFill="1" applyBorder="1" applyAlignment="1">
      <alignment horizontal="center" vertical="center" wrapText="1"/>
    </xf>
    <xf numFmtId="2" fontId="11" fillId="0" borderId="15" xfId="3" applyNumberFormat="1" applyFont="1" applyFill="1" applyBorder="1" applyAlignment="1">
      <alignment horizontal="center" vertical="center" wrapText="1"/>
    </xf>
    <xf numFmtId="0" fontId="20" fillId="5" borderId="18" xfId="3" applyFont="1" applyFill="1" applyBorder="1" applyAlignment="1">
      <alignment horizontal="center" vertical="center"/>
    </xf>
    <xf numFmtId="0" fontId="20" fillId="5" borderId="0" xfId="3" applyFont="1" applyFill="1" applyBorder="1" applyAlignment="1">
      <alignment horizontal="center" vertical="center"/>
    </xf>
    <xf numFmtId="0" fontId="20" fillId="5" borderId="40" xfId="3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0" fillId="5" borderId="32" xfId="3" applyFont="1" applyFill="1" applyBorder="1" applyAlignment="1">
      <alignment horizontal="center" vertical="center"/>
    </xf>
    <xf numFmtId="0" fontId="20" fillId="5" borderId="28" xfId="3" applyFont="1" applyFill="1" applyBorder="1" applyAlignment="1">
      <alignment horizontal="center" vertical="center"/>
    </xf>
    <xf numFmtId="0" fontId="20" fillId="5" borderId="53" xfId="3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horizontal="center" vertical="center" wrapText="1"/>
    </xf>
    <xf numFmtId="0" fontId="13" fillId="0" borderId="21" xfId="4" applyFont="1" applyBorder="1" applyAlignment="1">
      <alignment horizontal="center" vertical="center" wrapText="1"/>
    </xf>
    <xf numFmtId="0" fontId="13" fillId="0" borderId="22" xfId="4" applyFont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wrapText="1"/>
    </xf>
    <xf numFmtId="0" fontId="13" fillId="0" borderId="25" xfId="4" applyFont="1" applyBorder="1" applyAlignment="1">
      <alignment horizontal="center" vertical="center" wrapText="1"/>
    </xf>
    <xf numFmtId="0" fontId="13" fillId="0" borderId="26" xfId="4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" fillId="0" borderId="1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17" fillId="0" borderId="6" xfId="3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center" vertical="center"/>
    </xf>
    <xf numFmtId="2" fontId="13" fillId="0" borderId="36" xfId="5" applyNumberFormat="1" applyFont="1" applyBorder="1" applyAlignment="1">
      <alignment horizontal="center" vertical="center"/>
    </xf>
    <xf numFmtId="0" fontId="13" fillId="0" borderId="21" xfId="4" applyFont="1" applyBorder="1" applyAlignment="1">
      <alignment horizontal="center" vertical="center"/>
    </xf>
    <xf numFmtId="0" fontId="13" fillId="0" borderId="22" xfId="4" applyFont="1" applyBorder="1" applyAlignment="1">
      <alignment horizontal="center" vertical="center"/>
    </xf>
    <xf numFmtId="0" fontId="13" fillId="0" borderId="23" xfId="4" applyFont="1" applyBorder="1" applyAlignment="1">
      <alignment horizontal="center" vertical="center"/>
    </xf>
    <xf numFmtId="0" fontId="13" fillId="0" borderId="24" xfId="4" applyFont="1" applyBorder="1" applyAlignment="1">
      <alignment horizontal="center" vertical="center"/>
    </xf>
    <xf numFmtId="0" fontId="13" fillId="0" borderId="25" xfId="4" applyFont="1" applyBorder="1" applyAlignment="1">
      <alignment horizontal="center" vertical="center"/>
    </xf>
    <xf numFmtId="0" fontId="13" fillId="0" borderId="26" xfId="4" applyFont="1" applyBorder="1" applyAlignment="1">
      <alignment horizontal="center" vertical="center"/>
    </xf>
    <xf numFmtId="0" fontId="33" fillId="7" borderId="43" xfId="4" applyFont="1" applyFill="1" applyBorder="1" applyAlignment="1">
      <alignment horizontal="center" vertical="center"/>
    </xf>
    <xf numFmtId="0" fontId="33" fillId="7" borderId="31" xfId="4" applyFont="1" applyFill="1" applyBorder="1" applyAlignment="1">
      <alignment horizontal="center" vertical="center"/>
    </xf>
    <xf numFmtId="0" fontId="33" fillId="7" borderId="44" xfId="4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46" xfId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1" xfId="3" applyFont="1" applyFill="1" applyBorder="1" applyAlignment="1">
      <alignment horizontal="center" vertical="center" wrapText="1"/>
    </xf>
    <xf numFmtId="0" fontId="13" fillId="0" borderId="29" xfId="3" applyFont="1" applyFill="1" applyBorder="1" applyAlignment="1">
      <alignment horizontal="center" vertical="center" wrapText="1"/>
    </xf>
    <xf numFmtId="0" fontId="13" fillId="0" borderId="22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6">
    <cellStyle name="Normal_Sheet1" xfId="1"/>
    <cellStyle name="Гиперссылка" xfId="2" builtinId="8"/>
    <cellStyle name="Обычный" xfId="0" builtinId="0"/>
    <cellStyle name="Обычный_Price-list WB HBPTH KIPREVO_Msk" xfId="3"/>
    <cellStyle name="Обычный_ПРАЙС КУРКАЧИ" xfId="4"/>
    <cellStyle name="Финансовый" xfId="5" builtinId="3"/>
  </cellStyles>
  <dxfs count="0"/>
  <tableStyles count="0" defaultTableStyle="TableStyleMedium9" defaultPivotStyle="PivotStyleLight16"/>
  <colors>
    <mruColors>
      <color rgb="FF86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8</xdr:row>
      <xdr:rowOff>0</xdr:rowOff>
    </xdr:from>
    <xdr:to>
      <xdr:col>0</xdr:col>
      <xdr:colOff>809625</xdr:colOff>
      <xdr:row>8</xdr:row>
      <xdr:rowOff>0</xdr:rowOff>
    </xdr:to>
    <xdr:pic>
      <xdr:nvPicPr>
        <xdr:cNvPr id="3839" name="Picture 1" descr="PTH_1НФ_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1" t="22011" r="17056" b="15460"/>
        <a:stretch>
          <a:fillRect/>
        </a:stretch>
      </xdr:blipFill>
      <xdr:spPr bwMode="auto">
        <a:xfrm>
          <a:off x="123825" y="264795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8</xdr:row>
      <xdr:rowOff>0</xdr:rowOff>
    </xdr:from>
    <xdr:to>
      <xdr:col>0</xdr:col>
      <xdr:colOff>819150</xdr:colOff>
      <xdr:row>8</xdr:row>
      <xdr:rowOff>0</xdr:rowOff>
    </xdr:to>
    <xdr:pic>
      <xdr:nvPicPr>
        <xdr:cNvPr id="3840" name="Picture 2" descr="PTH_1НФ_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1" t="22011" r="17056" b="15460"/>
        <a:stretch>
          <a:fillRect/>
        </a:stretch>
      </xdr:blipFill>
      <xdr:spPr bwMode="auto">
        <a:xfrm>
          <a:off x="123825" y="264795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8</xdr:row>
      <xdr:rowOff>0</xdr:rowOff>
    </xdr:from>
    <xdr:to>
      <xdr:col>0</xdr:col>
      <xdr:colOff>809625</xdr:colOff>
      <xdr:row>8</xdr:row>
      <xdr:rowOff>0</xdr:rowOff>
    </xdr:to>
    <xdr:pic>
      <xdr:nvPicPr>
        <xdr:cNvPr id="3841" name="Picture 3" descr="PTH_1,4НФ_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3899" t="18282" r="11632" b="22549"/>
        <a:stretch>
          <a:fillRect/>
        </a:stretch>
      </xdr:blipFill>
      <xdr:spPr bwMode="auto">
        <a:xfrm>
          <a:off x="95250" y="264795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828675</xdr:colOff>
      <xdr:row>8</xdr:row>
      <xdr:rowOff>0</xdr:rowOff>
    </xdr:to>
    <xdr:pic>
      <xdr:nvPicPr>
        <xdr:cNvPr id="3842" name="Picture 4" descr="PTH_1,4НФ_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3899" t="18282" r="11632" b="22549"/>
        <a:stretch>
          <a:fillRect/>
        </a:stretch>
      </xdr:blipFill>
      <xdr:spPr bwMode="auto">
        <a:xfrm>
          <a:off x="104775" y="264795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510887</xdr:colOff>
      <xdr:row>0</xdr:row>
      <xdr:rowOff>316057</xdr:rowOff>
    </xdr:from>
    <xdr:to>
      <xdr:col>14</xdr:col>
      <xdr:colOff>896216</xdr:colOff>
      <xdr:row>4</xdr:row>
      <xdr:rowOff>19050</xdr:rowOff>
    </xdr:to>
    <xdr:pic>
      <xdr:nvPicPr>
        <xdr:cNvPr id="3843" name="Picture 5" descr="wienerberge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017337" y="316057"/>
          <a:ext cx="3319029" cy="13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504825</xdr:colOff>
      <xdr:row>8</xdr:row>
      <xdr:rowOff>0</xdr:rowOff>
    </xdr:from>
    <xdr:to>
      <xdr:col>9</xdr:col>
      <xdr:colOff>9525</xdr:colOff>
      <xdr:row>8</xdr:row>
      <xdr:rowOff>0</xdr:rowOff>
    </xdr:to>
    <xdr:pic>
      <xdr:nvPicPr>
        <xdr:cNvPr id="3844" name="Picture 6" descr="porother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886700" y="2647950"/>
          <a:ext cx="3067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</xdr:row>
      <xdr:rowOff>57150</xdr:rowOff>
    </xdr:from>
    <xdr:to>
      <xdr:col>1</xdr:col>
      <xdr:colOff>800100</xdr:colOff>
      <xdr:row>9</xdr:row>
      <xdr:rowOff>590550</xdr:rowOff>
    </xdr:to>
    <xdr:pic>
      <xdr:nvPicPr>
        <xdr:cNvPr id="3845" name="Picture 124" descr="PTH_1НФ_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1" t="22011" r="17056" b="15460"/>
        <a:stretch>
          <a:fillRect/>
        </a:stretch>
      </xdr:blipFill>
      <xdr:spPr bwMode="auto">
        <a:xfrm>
          <a:off x="2647950" y="2647950"/>
          <a:ext cx="676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10</xdr:row>
      <xdr:rowOff>38100</xdr:rowOff>
    </xdr:from>
    <xdr:to>
      <xdr:col>1</xdr:col>
      <xdr:colOff>819150</xdr:colOff>
      <xdr:row>10</xdr:row>
      <xdr:rowOff>590550</xdr:rowOff>
    </xdr:to>
    <xdr:pic>
      <xdr:nvPicPr>
        <xdr:cNvPr id="3846" name="Picture 125" descr="PTH_1НФ_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1" t="22011" r="17056" b="15460"/>
        <a:stretch>
          <a:fillRect/>
        </a:stretch>
      </xdr:blipFill>
      <xdr:spPr bwMode="auto">
        <a:xfrm>
          <a:off x="2647950" y="264795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12</xdr:row>
      <xdr:rowOff>95250</xdr:rowOff>
    </xdr:from>
    <xdr:to>
      <xdr:col>1</xdr:col>
      <xdr:colOff>809625</xdr:colOff>
      <xdr:row>12</xdr:row>
      <xdr:rowOff>523875</xdr:rowOff>
    </xdr:to>
    <xdr:pic>
      <xdr:nvPicPr>
        <xdr:cNvPr id="3847" name="Picture 126" descr="PTH_1,4НФ_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3899" t="18282" r="11632" b="22549"/>
        <a:stretch>
          <a:fillRect/>
        </a:stretch>
      </xdr:blipFill>
      <xdr:spPr bwMode="auto">
        <a:xfrm>
          <a:off x="2619375" y="264795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11</xdr:row>
      <xdr:rowOff>95250</xdr:rowOff>
    </xdr:from>
    <xdr:to>
      <xdr:col>1</xdr:col>
      <xdr:colOff>828675</xdr:colOff>
      <xdr:row>11</xdr:row>
      <xdr:rowOff>533400</xdr:rowOff>
    </xdr:to>
    <xdr:pic>
      <xdr:nvPicPr>
        <xdr:cNvPr id="3848" name="Picture 127" descr="PTH_1,4НФ_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3899" t="18282" r="11632" b="22549"/>
        <a:stretch>
          <a:fillRect/>
        </a:stretch>
      </xdr:blipFill>
      <xdr:spPr bwMode="auto">
        <a:xfrm>
          <a:off x="2628900" y="264795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848591</xdr:colOff>
      <xdr:row>61</xdr:row>
      <xdr:rowOff>263237</xdr:rowOff>
    </xdr:from>
    <xdr:to>
      <xdr:col>14</xdr:col>
      <xdr:colOff>813954</xdr:colOff>
      <xdr:row>64</xdr:row>
      <xdr:rowOff>173183</xdr:rowOff>
    </xdr:to>
    <xdr:pic>
      <xdr:nvPicPr>
        <xdr:cNvPr id="3849" name="Picture 128" descr="porotherm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962409" y="32042101"/>
          <a:ext cx="4779818" cy="741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</xdr:row>
      <xdr:rowOff>180975</xdr:rowOff>
    </xdr:from>
    <xdr:to>
      <xdr:col>1</xdr:col>
      <xdr:colOff>1257300</xdr:colOff>
      <xdr:row>15</xdr:row>
      <xdr:rowOff>1047750</xdr:rowOff>
    </xdr:to>
    <xdr:pic>
      <xdr:nvPicPr>
        <xdr:cNvPr id="3850" name="Picture 130" descr="Constr_2-1_NF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19375" y="4267200"/>
          <a:ext cx="11620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17</xdr:row>
      <xdr:rowOff>133350</xdr:rowOff>
    </xdr:from>
    <xdr:to>
      <xdr:col>1</xdr:col>
      <xdr:colOff>1266825</xdr:colOff>
      <xdr:row>17</xdr:row>
      <xdr:rowOff>933450</xdr:rowOff>
    </xdr:to>
    <xdr:pic>
      <xdr:nvPicPr>
        <xdr:cNvPr id="3851" name="Picture 132" descr="Constr_2-1_NF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628900" y="5419725"/>
          <a:ext cx="11620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19</xdr:row>
      <xdr:rowOff>238125</xdr:rowOff>
    </xdr:from>
    <xdr:to>
      <xdr:col>1</xdr:col>
      <xdr:colOff>1285875</xdr:colOff>
      <xdr:row>19</xdr:row>
      <xdr:rowOff>885825</xdr:rowOff>
    </xdr:to>
    <xdr:pic>
      <xdr:nvPicPr>
        <xdr:cNvPr id="3852" name="Picture 133" descr="PTH12_v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00325" y="6677025"/>
          <a:ext cx="12096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22</xdr:row>
      <xdr:rowOff>85725</xdr:rowOff>
    </xdr:from>
    <xdr:to>
      <xdr:col>1</xdr:col>
      <xdr:colOff>1209675</xdr:colOff>
      <xdr:row>22</xdr:row>
      <xdr:rowOff>971550</xdr:rowOff>
    </xdr:to>
    <xdr:pic>
      <xdr:nvPicPr>
        <xdr:cNvPr id="3853" name="Picture 134" descr="PTH25_v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676525" y="8867775"/>
          <a:ext cx="1057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23</xdr:row>
      <xdr:rowOff>85725</xdr:rowOff>
    </xdr:from>
    <xdr:to>
      <xdr:col>1</xdr:col>
      <xdr:colOff>1257300</xdr:colOff>
      <xdr:row>23</xdr:row>
      <xdr:rowOff>1019175</xdr:rowOff>
    </xdr:to>
    <xdr:pic>
      <xdr:nvPicPr>
        <xdr:cNvPr id="3854" name="Picture 135" descr="PTH38_v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619375" y="9877425"/>
          <a:ext cx="11620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28</xdr:row>
      <xdr:rowOff>47625</xdr:rowOff>
    </xdr:from>
    <xdr:to>
      <xdr:col>1</xdr:col>
      <xdr:colOff>1114425</xdr:colOff>
      <xdr:row>28</xdr:row>
      <xdr:rowOff>1019175</xdr:rowOff>
    </xdr:to>
    <xdr:pic>
      <xdr:nvPicPr>
        <xdr:cNvPr id="3855" name="Picture 136" descr="PTH51_v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667000" y="15401925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30</xdr:row>
      <xdr:rowOff>38100</xdr:rowOff>
    </xdr:from>
    <xdr:to>
      <xdr:col>1</xdr:col>
      <xdr:colOff>1123950</xdr:colOff>
      <xdr:row>30</xdr:row>
      <xdr:rowOff>857250</xdr:rowOff>
    </xdr:to>
    <xdr:pic>
      <xdr:nvPicPr>
        <xdr:cNvPr id="3856" name="Picture 137" descr="51_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686050" y="16468725"/>
          <a:ext cx="9620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24</xdr:row>
      <xdr:rowOff>104775</xdr:rowOff>
    </xdr:from>
    <xdr:to>
      <xdr:col>1</xdr:col>
      <xdr:colOff>1162050</xdr:colOff>
      <xdr:row>24</xdr:row>
      <xdr:rowOff>1076325</xdr:rowOff>
    </xdr:to>
    <xdr:pic>
      <xdr:nvPicPr>
        <xdr:cNvPr id="3857" name="Picture 138" descr="38_4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628900" y="11049000"/>
          <a:ext cx="10572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20</xdr:row>
      <xdr:rowOff>152400</xdr:rowOff>
    </xdr:from>
    <xdr:to>
      <xdr:col>1</xdr:col>
      <xdr:colOff>1238250</xdr:colOff>
      <xdr:row>20</xdr:row>
      <xdr:rowOff>828675</xdr:rowOff>
    </xdr:to>
    <xdr:pic>
      <xdr:nvPicPr>
        <xdr:cNvPr id="3858" name="Picture 139" descr="PTH12_v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81275" y="7743825"/>
          <a:ext cx="1181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25</xdr:row>
      <xdr:rowOff>104775</xdr:rowOff>
    </xdr:from>
    <xdr:to>
      <xdr:col>1</xdr:col>
      <xdr:colOff>1171575</xdr:colOff>
      <xdr:row>25</xdr:row>
      <xdr:rowOff>933450</xdr:rowOff>
    </xdr:to>
    <xdr:pic>
      <xdr:nvPicPr>
        <xdr:cNvPr id="3859" name="Picture 142" descr="51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695575" y="12201525"/>
          <a:ext cx="10001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552450</xdr:colOff>
      <xdr:row>40</xdr:row>
      <xdr:rowOff>66675</xdr:rowOff>
    </xdr:from>
    <xdr:to>
      <xdr:col>2</xdr:col>
      <xdr:colOff>904875</xdr:colOff>
      <xdr:row>40</xdr:row>
      <xdr:rowOff>1266825</xdr:rowOff>
    </xdr:to>
    <xdr:pic>
      <xdr:nvPicPr>
        <xdr:cNvPr id="38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076575" y="23174325"/>
          <a:ext cx="17335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26</xdr:row>
      <xdr:rowOff>76200</xdr:rowOff>
    </xdr:from>
    <xdr:to>
      <xdr:col>1</xdr:col>
      <xdr:colOff>1257300</xdr:colOff>
      <xdr:row>26</xdr:row>
      <xdr:rowOff>1019175</xdr:rowOff>
    </xdr:to>
    <xdr:pic>
      <xdr:nvPicPr>
        <xdr:cNvPr id="3861" name="Picture 137" descr="51_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62250" y="13182600"/>
          <a:ext cx="1019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47</xdr:row>
      <xdr:rowOff>47625</xdr:rowOff>
    </xdr:from>
    <xdr:to>
      <xdr:col>2</xdr:col>
      <xdr:colOff>552450</xdr:colOff>
      <xdr:row>47</xdr:row>
      <xdr:rowOff>1047750</xdr:rowOff>
    </xdr:to>
    <xdr:pic>
      <xdr:nvPicPr>
        <xdr:cNvPr id="3863" name="Рисунок 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0" y="27155775"/>
          <a:ext cx="4572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1187162</xdr:colOff>
      <xdr:row>48</xdr:row>
      <xdr:rowOff>58017</xdr:rowOff>
    </xdr:from>
    <xdr:to>
      <xdr:col>3</xdr:col>
      <xdr:colOff>348961</xdr:colOff>
      <xdr:row>48</xdr:row>
      <xdr:rowOff>845994</xdr:rowOff>
    </xdr:to>
    <xdr:pic>
      <xdr:nvPicPr>
        <xdr:cNvPr id="3864" name="Рисунок 2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44662" y="35577608"/>
          <a:ext cx="2088572" cy="787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1333500</xdr:colOff>
      <xdr:row>49</xdr:row>
      <xdr:rowOff>69273</xdr:rowOff>
    </xdr:from>
    <xdr:to>
      <xdr:col>2</xdr:col>
      <xdr:colOff>1400175</xdr:colOff>
      <xdr:row>49</xdr:row>
      <xdr:rowOff>917864</xdr:rowOff>
    </xdr:to>
    <xdr:pic>
      <xdr:nvPicPr>
        <xdr:cNvPr id="3865" name="Рисунок 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191000" y="36454773"/>
          <a:ext cx="1452129" cy="8485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33</xdr:row>
      <xdr:rowOff>66675</xdr:rowOff>
    </xdr:from>
    <xdr:to>
      <xdr:col>2</xdr:col>
      <xdr:colOff>952500</xdr:colOff>
      <xdr:row>37</xdr:row>
      <xdr:rowOff>361951</xdr:rowOff>
    </xdr:to>
    <xdr:pic>
      <xdr:nvPicPr>
        <xdr:cNvPr id="38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124200" y="18449925"/>
          <a:ext cx="17335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38</xdr:row>
      <xdr:rowOff>209550</xdr:rowOff>
    </xdr:from>
    <xdr:to>
      <xdr:col>2</xdr:col>
      <xdr:colOff>952500</xdr:colOff>
      <xdr:row>38</xdr:row>
      <xdr:rowOff>1409700</xdr:rowOff>
    </xdr:to>
    <xdr:pic>
      <xdr:nvPicPr>
        <xdr:cNvPr id="386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124200" y="19992975"/>
          <a:ext cx="17335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39</xdr:row>
      <xdr:rowOff>209550</xdr:rowOff>
    </xdr:from>
    <xdr:to>
      <xdr:col>2</xdr:col>
      <xdr:colOff>952500</xdr:colOff>
      <xdr:row>39</xdr:row>
      <xdr:rowOff>1409700</xdr:rowOff>
    </xdr:to>
    <xdr:pic>
      <xdr:nvPicPr>
        <xdr:cNvPr id="38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124200" y="21669375"/>
          <a:ext cx="17335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27</xdr:row>
      <xdr:rowOff>142875</xdr:rowOff>
    </xdr:from>
    <xdr:to>
      <xdr:col>1</xdr:col>
      <xdr:colOff>1228725</xdr:colOff>
      <xdr:row>27</xdr:row>
      <xdr:rowOff>1000125</xdr:rowOff>
    </xdr:to>
    <xdr:pic>
      <xdr:nvPicPr>
        <xdr:cNvPr id="3869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676525" y="14373225"/>
          <a:ext cx="10763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1</xdr:row>
      <xdr:rowOff>9525</xdr:rowOff>
    </xdr:from>
    <xdr:to>
      <xdr:col>1</xdr:col>
      <xdr:colOff>908339</xdr:colOff>
      <xdr:row>3</xdr:row>
      <xdr:rowOff>342900</xdr:rowOff>
    </xdr:to>
    <xdr:pic>
      <xdr:nvPicPr>
        <xdr:cNvPr id="3870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61950" y="447675"/>
          <a:ext cx="3689639" cy="1152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207818</xdr:colOff>
      <xdr:row>21</xdr:row>
      <xdr:rowOff>277091</xdr:rowOff>
    </xdr:from>
    <xdr:to>
      <xdr:col>1</xdr:col>
      <xdr:colOff>1141268</xdr:colOff>
      <xdr:row>21</xdr:row>
      <xdr:rowOff>1077191</xdr:rowOff>
    </xdr:to>
    <xdr:pic>
      <xdr:nvPicPr>
        <xdr:cNvPr id="34" name="Рисунок 28" descr="C:\Users\rukhayun\AppData\Local\Microsoft\Windows\Temporary Internet Files\Content.Outlook\O3QXMQAA\PTH20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736273" y="9057409"/>
          <a:ext cx="9334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173181</xdr:colOff>
      <xdr:row>16</xdr:row>
      <xdr:rowOff>242455</xdr:rowOff>
    </xdr:from>
    <xdr:to>
      <xdr:col>1</xdr:col>
      <xdr:colOff>1281544</xdr:colOff>
      <xdr:row>16</xdr:row>
      <xdr:rowOff>991466</xdr:rowOff>
    </xdr:to>
    <xdr:pic>
      <xdr:nvPicPr>
        <xdr:cNvPr id="35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701636" y="5507182"/>
          <a:ext cx="1108363" cy="749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710046</xdr:colOff>
      <xdr:row>41</xdr:row>
      <xdr:rowOff>173182</xdr:rowOff>
    </xdr:from>
    <xdr:to>
      <xdr:col>2</xdr:col>
      <xdr:colOff>658091</xdr:colOff>
      <xdr:row>41</xdr:row>
      <xdr:rowOff>1151082</xdr:rowOff>
    </xdr:to>
    <xdr:pic>
      <xdr:nvPicPr>
        <xdr:cNvPr id="36" name="Picture 326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567546" y="27605182"/>
          <a:ext cx="133350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640773</xdr:colOff>
      <xdr:row>42</xdr:row>
      <xdr:rowOff>173181</xdr:rowOff>
    </xdr:from>
    <xdr:to>
      <xdr:col>2</xdr:col>
      <xdr:colOff>675410</xdr:colOff>
      <xdr:row>42</xdr:row>
      <xdr:rowOff>1229147</xdr:rowOff>
    </xdr:to>
    <xdr:pic>
      <xdr:nvPicPr>
        <xdr:cNvPr id="38" name="Picture 326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498273" y="29025272"/>
          <a:ext cx="1420092" cy="1055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173183</xdr:colOff>
      <xdr:row>46</xdr:row>
      <xdr:rowOff>69272</xdr:rowOff>
    </xdr:from>
    <xdr:to>
      <xdr:col>2</xdr:col>
      <xdr:colOff>762001</xdr:colOff>
      <xdr:row>46</xdr:row>
      <xdr:rowOff>1796077</xdr:rowOff>
    </xdr:to>
    <xdr:pic>
      <xdr:nvPicPr>
        <xdr:cNvPr id="39" name="Рисунок 7540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416138" y="32662090"/>
          <a:ext cx="588818" cy="172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5"/>
  <sheetViews>
    <sheetView tabSelected="1" zoomScale="50" zoomScaleNormal="50" zoomScaleSheetLayoutView="55" zoomScalePageLayoutView="50" workbookViewId="0">
      <selection activeCell="C6" sqref="C6"/>
    </sheetView>
  </sheetViews>
  <sheetFormatPr defaultRowHeight="12.75"/>
  <cols>
    <col min="1" max="1" width="47" style="4" customWidth="1"/>
    <col min="2" max="2" width="20.7109375" style="4" customWidth="1"/>
    <col min="3" max="3" width="23.140625" style="4" customWidth="1"/>
    <col min="4" max="4" width="13" style="4" customWidth="1"/>
    <col min="5" max="5" width="16" style="4" customWidth="1"/>
    <col min="6" max="6" width="14.5703125" style="4" customWidth="1"/>
    <col min="7" max="7" width="12.85546875" style="4" customWidth="1"/>
    <col min="8" max="8" width="13.140625" style="4" customWidth="1"/>
    <col min="9" max="9" width="12.85546875" style="4" customWidth="1"/>
    <col min="10" max="10" width="15.28515625" style="4" customWidth="1"/>
    <col min="11" max="11" width="13.42578125" style="4" customWidth="1"/>
    <col min="12" max="12" width="13.7109375" style="4" customWidth="1"/>
    <col min="13" max="13" width="15" style="4" customWidth="1"/>
    <col min="14" max="14" width="15.140625" style="4" customWidth="1"/>
    <col min="15" max="15" width="19.5703125" style="4" customWidth="1"/>
    <col min="16" max="16" width="0.28515625" style="4" hidden="1" customWidth="1"/>
    <col min="17" max="16384" width="9.140625" style="4"/>
  </cols>
  <sheetData>
    <row r="1" spans="1:19" ht="33.75" customHeight="1">
      <c r="A1" s="94"/>
      <c r="B1" s="95"/>
      <c r="C1" s="132" t="s">
        <v>71</v>
      </c>
      <c r="D1" s="132"/>
      <c r="E1" s="132"/>
      <c r="F1" s="132"/>
      <c r="G1" s="132"/>
      <c r="H1" s="132"/>
      <c r="I1" s="132"/>
      <c r="J1" s="132"/>
      <c r="K1" s="132"/>
      <c r="L1" s="132"/>
      <c r="M1" s="95"/>
      <c r="N1" s="95"/>
      <c r="O1" s="96"/>
    </row>
    <row r="2" spans="1:19" ht="33" customHeight="1">
      <c r="A2" s="97"/>
      <c r="B2" s="21"/>
      <c r="C2" s="133" t="s">
        <v>125</v>
      </c>
      <c r="D2" s="133"/>
      <c r="E2" s="133"/>
      <c r="F2" s="133"/>
      <c r="G2" s="133"/>
      <c r="H2" s="133"/>
      <c r="I2" s="133"/>
      <c r="J2" s="133"/>
      <c r="K2" s="133"/>
      <c r="L2" s="133"/>
      <c r="M2" s="21"/>
      <c r="N2" s="21"/>
      <c r="O2" s="98"/>
    </row>
    <row r="3" spans="1:19" s="1" customFormat="1" ht="31.5" customHeight="1">
      <c r="A3" s="99"/>
      <c r="B3" s="7"/>
      <c r="C3" s="133" t="s">
        <v>126</v>
      </c>
      <c r="D3" s="133"/>
      <c r="E3" s="133"/>
      <c r="F3" s="133"/>
      <c r="G3" s="133"/>
      <c r="H3" s="133"/>
      <c r="I3" s="133"/>
      <c r="J3" s="133"/>
      <c r="K3" s="133"/>
      <c r="L3" s="133"/>
      <c r="M3" s="7"/>
      <c r="N3" s="7"/>
      <c r="O3" s="100"/>
    </row>
    <row r="4" spans="1:19" s="1" customFormat="1" ht="28.5" customHeight="1">
      <c r="A4" s="101"/>
      <c r="B4" s="7"/>
      <c r="C4" s="133" t="s">
        <v>127</v>
      </c>
      <c r="D4" s="133"/>
      <c r="E4" s="133"/>
      <c r="F4" s="133"/>
      <c r="G4" s="133"/>
      <c r="H4" s="133"/>
      <c r="I4" s="133"/>
      <c r="J4" s="133"/>
      <c r="K4" s="133"/>
      <c r="L4" s="133"/>
      <c r="M4" s="7"/>
      <c r="N4" s="7"/>
      <c r="O4" s="100"/>
    </row>
    <row r="5" spans="1:19" s="12" customFormat="1" ht="28.5" customHeight="1">
      <c r="A5" s="102"/>
      <c r="B5" s="22"/>
      <c r="C5" s="134" t="s">
        <v>128</v>
      </c>
      <c r="D5" s="134"/>
      <c r="E5" s="134"/>
      <c r="F5" s="134"/>
      <c r="G5" s="134"/>
      <c r="H5" s="134"/>
      <c r="I5" s="134"/>
      <c r="J5" s="134"/>
      <c r="K5" s="134"/>
      <c r="L5" s="134"/>
      <c r="M5" s="27"/>
      <c r="N5" s="27"/>
      <c r="O5" s="103"/>
      <c r="P5" s="27"/>
    </row>
    <row r="6" spans="1:19" s="12" customFormat="1" ht="4.5" customHeight="1" thickBot="1">
      <c r="A6" s="104"/>
      <c r="B6" s="28"/>
      <c r="C6" s="65"/>
      <c r="D6" s="29"/>
      <c r="E6" s="29"/>
      <c r="F6" s="29"/>
      <c r="G6" s="29"/>
      <c r="H6" s="29"/>
      <c r="I6" s="29"/>
      <c r="J6" s="29"/>
      <c r="K6" s="29"/>
      <c r="L6" s="29"/>
      <c r="M6" s="30"/>
      <c r="N6" s="30"/>
      <c r="O6" s="105"/>
    </row>
    <row r="7" spans="1:19" s="10" customFormat="1" ht="36" customHeight="1" thickTop="1" thickBot="1">
      <c r="A7" s="207" t="s">
        <v>124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9"/>
    </row>
    <row r="8" spans="1:19" s="2" customFormat="1" ht="19.5" customHeight="1">
      <c r="A8" s="210" t="s">
        <v>23</v>
      </c>
      <c r="B8" s="164" t="s">
        <v>0</v>
      </c>
      <c r="C8" s="164" t="s">
        <v>1</v>
      </c>
      <c r="D8" s="166" t="s">
        <v>38</v>
      </c>
      <c r="E8" s="164" t="s">
        <v>48</v>
      </c>
      <c r="F8" s="164" t="s">
        <v>49</v>
      </c>
      <c r="G8" s="164" t="s">
        <v>16</v>
      </c>
      <c r="H8" s="164" t="s">
        <v>2</v>
      </c>
      <c r="I8" s="166" t="s">
        <v>3</v>
      </c>
      <c r="J8" s="169" t="s">
        <v>14</v>
      </c>
      <c r="K8" s="158" t="s">
        <v>15</v>
      </c>
      <c r="L8" s="159"/>
      <c r="M8" s="159"/>
      <c r="N8" s="159"/>
      <c r="O8" s="160"/>
      <c r="S8" s="125"/>
    </row>
    <row r="9" spans="1:19" s="3" customFormat="1" ht="18" hidden="1" customHeight="1">
      <c r="A9" s="211"/>
      <c r="B9" s="163"/>
      <c r="C9" s="163"/>
      <c r="D9" s="167"/>
      <c r="E9" s="163"/>
      <c r="F9" s="163"/>
      <c r="G9" s="163"/>
      <c r="H9" s="163"/>
      <c r="I9" s="167"/>
      <c r="J9" s="170"/>
      <c r="K9" s="69"/>
      <c r="L9" s="9"/>
      <c r="M9" s="9"/>
      <c r="N9" s="9"/>
      <c r="O9" s="106"/>
    </row>
    <row r="10" spans="1:19" s="3" customFormat="1" ht="18" hidden="1" customHeight="1">
      <c r="A10" s="211"/>
      <c r="B10" s="163"/>
      <c r="C10" s="163"/>
      <c r="D10" s="167"/>
      <c r="E10" s="163"/>
      <c r="F10" s="163"/>
      <c r="G10" s="163"/>
      <c r="H10" s="163"/>
      <c r="I10" s="167"/>
      <c r="J10" s="170"/>
      <c r="K10" s="69"/>
      <c r="L10" s="9"/>
      <c r="M10" s="9"/>
      <c r="N10" s="9"/>
      <c r="O10" s="106"/>
    </row>
    <row r="11" spans="1:19" s="3" customFormat="1" ht="18" hidden="1" customHeight="1">
      <c r="A11" s="211"/>
      <c r="B11" s="163"/>
      <c r="C11" s="163"/>
      <c r="D11" s="167"/>
      <c r="E11" s="163"/>
      <c r="F11" s="163"/>
      <c r="G11" s="163"/>
      <c r="H11" s="163"/>
      <c r="I11" s="167"/>
      <c r="J11" s="170"/>
      <c r="K11" s="69"/>
      <c r="L11" s="9"/>
      <c r="M11" s="9"/>
      <c r="N11" s="9"/>
      <c r="O11" s="106"/>
    </row>
    <row r="12" spans="1:19" s="3" customFormat="1" ht="18" hidden="1" customHeight="1">
      <c r="A12" s="211"/>
      <c r="B12" s="163"/>
      <c r="C12" s="163"/>
      <c r="D12" s="167"/>
      <c r="E12" s="163"/>
      <c r="F12" s="163"/>
      <c r="G12" s="163"/>
      <c r="H12" s="163"/>
      <c r="I12" s="167"/>
      <c r="J12" s="170"/>
      <c r="K12" s="69"/>
      <c r="L12" s="9"/>
      <c r="M12" s="9"/>
      <c r="N12" s="9"/>
      <c r="O12" s="106"/>
    </row>
    <row r="13" spans="1:19" s="3" customFormat="1" ht="18" hidden="1" customHeight="1">
      <c r="A13" s="211"/>
      <c r="B13" s="163"/>
      <c r="C13" s="163"/>
      <c r="D13" s="167"/>
      <c r="E13" s="163"/>
      <c r="F13" s="163"/>
      <c r="G13" s="163"/>
      <c r="H13" s="163"/>
      <c r="I13" s="167"/>
      <c r="J13" s="170"/>
      <c r="K13" s="69"/>
      <c r="L13" s="9"/>
      <c r="M13" s="9"/>
      <c r="N13" s="9"/>
      <c r="O13" s="106"/>
    </row>
    <row r="14" spans="1:19" s="3" customFormat="1" ht="81.75" customHeight="1" thickBot="1">
      <c r="A14" s="212"/>
      <c r="B14" s="165"/>
      <c r="C14" s="165"/>
      <c r="D14" s="168"/>
      <c r="E14" s="165"/>
      <c r="F14" s="165"/>
      <c r="G14" s="165"/>
      <c r="H14" s="165"/>
      <c r="I14" s="168"/>
      <c r="J14" s="171"/>
      <c r="K14" s="82" t="s">
        <v>90</v>
      </c>
      <c r="L14" s="66" t="s">
        <v>72</v>
      </c>
      <c r="M14" s="66" t="s">
        <v>73</v>
      </c>
      <c r="N14" s="66" t="s">
        <v>74</v>
      </c>
      <c r="O14" s="107" t="s">
        <v>75</v>
      </c>
    </row>
    <row r="15" spans="1:19" s="3" customFormat="1" ht="31.5" customHeight="1" thickTop="1" thickBot="1">
      <c r="A15" s="148" t="s">
        <v>91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50"/>
    </row>
    <row r="16" spans="1:19" s="3" customFormat="1" ht="94.5" customHeight="1">
      <c r="A16" s="33" t="s">
        <v>50</v>
      </c>
      <c r="B16" s="34"/>
      <c r="C16" s="32" t="s">
        <v>4</v>
      </c>
      <c r="D16" s="38" t="s">
        <v>5</v>
      </c>
      <c r="E16" s="39" t="s">
        <v>39</v>
      </c>
      <c r="F16" s="40">
        <v>195</v>
      </c>
      <c r="G16" s="41">
        <v>2.1</v>
      </c>
      <c r="H16" s="42">
        <v>280</v>
      </c>
      <c r="I16" s="41">
        <v>4480</v>
      </c>
      <c r="J16" s="37">
        <v>18.25</v>
      </c>
      <c r="K16" s="37">
        <f>J16-J16*5/100</f>
        <v>17.337499999999999</v>
      </c>
      <c r="L16" s="37">
        <f>J16-J16*7/100</f>
        <v>16.9725</v>
      </c>
      <c r="M16" s="37">
        <f>J16-J16*10/100</f>
        <v>16.425000000000001</v>
      </c>
      <c r="N16" s="37">
        <f>J16-J16*13/100</f>
        <v>15.8775</v>
      </c>
      <c r="O16" s="108">
        <f>J16-J16*15/100</f>
        <v>15.512499999999999</v>
      </c>
    </row>
    <row r="17" spans="1:20" s="3" customFormat="1" ht="94.5" customHeight="1">
      <c r="A17" s="77" t="s">
        <v>86</v>
      </c>
      <c r="B17" s="78"/>
      <c r="C17" s="32" t="s">
        <v>87</v>
      </c>
      <c r="D17" s="38" t="s">
        <v>88</v>
      </c>
      <c r="E17" s="39" t="s">
        <v>89</v>
      </c>
      <c r="F17" s="40">
        <v>195</v>
      </c>
      <c r="G17" s="41">
        <v>2.1</v>
      </c>
      <c r="H17" s="42">
        <v>280</v>
      </c>
      <c r="I17" s="41">
        <v>4480</v>
      </c>
      <c r="J17" s="43">
        <v>15.82</v>
      </c>
      <c r="K17" s="79">
        <f>J17-J17*5/100</f>
        <v>15.029</v>
      </c>
      <c r="L17" s="79">
        <f>J17-J17*7/100</f>
        <v>14.7126</v>
      </c>
      <c r="M17" s="79">
        <f>J17-J17*10/100</f>
        <v>14.238</v>
      </c>
      <c r="N17" s="79">
        <f>J17-J17*13/100</f>
        <v>13.763400000000001</v>
      </c>
      <c r="O17" s="109">
        <f>J17-J17*15/100</f>
        <v>13.446999999999999</v>
      </c>
    </row>
    <row r="18" spans="1:20" s="3" customFormat="1" ht="90.75" customHeight="1">
      <c r="A18" s="35" t="s">
        <v>51</v>
      </c>
      <c r="B18" s="36"/>
      <c r="C18" s="32" t="s">
        <v>4</v>
      </c>
      <c r="D18" s="38" t="s">
        <v>5</v>
      </c>
      <c r="E18" s="39" t="s">
        <v>39</v>
      </c>
      <c r="F18" s="40">
        <v>195</v>
      </c>
      <c r="G18" s="41">
        <v>2.1</v>
      </c>
      <c r="H18" s="42">
        <v>280</v>
      </c>
      <c r="I18" s="41">
        <v>4480</v>
      </c>
      <c r="J18" s="43">
        <v>15.82</v>
      </c>
      <c r="K18" s="43">
        <f>J18-J18*5/100</f>
        <v>15.029</v>
      </c>
      <c r="L18" s="43">
        <f t="shared" ref="L18:L29" si="0">J18-J18*7/100</f>
        <v>14.7126</v>
      </c>
      <c r="M18" s="43">
        <f t="shared" ref="M18:M29" si="1">J18-J18*10/100</f>
        <v>14.238</v>
      </c>
      <c r="N18" s="43">
        <f t="shared" ref="N18:N29" si="2">J18-J18*13/100</f>
        <v>13.763400000000001</v>
      </c>
      <c r="O18" s="110">
        <f t="shared" ref="O18:O29" si="3">J18-J18*15/100</f>
        <v>13.446999999999999</v>
      </c>
    </row>
    <row r="19" spans="1:20" s="3" customFormat="1" ht="34.5" customHeight="1">
      <c r="A19" s="172" t="s">
        <v>92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4"/>
    </row>
    <row r="20" spans="1:20" s="3" customFormat="1" ht="90.75" customHeight="1">
      <c r="A20" s="24" t="s">
        <v>52</v>
      </c>
      <c r="B20" s="19"/>
      <c r="C20" s="20" t="s">
        <v>6</v>
      </c>
      <c r="D20" s="44" t="s">
        <v>24</v>
      </c>
      <c r="E20" s="20">
        <v>8.6</v>
      </c>
      <c r="F20" s="45">
        <v>114</v>
      </c>
      <c r="G20" s="46">
        <v>4.49</v>
      </c>
      <c r="H20" s="47">
        <v>128</v>
      </c>
      <c r="I20" s="48">
        <v>2048</v>
      </c>
      <c r="J20" s="49">
        <v>48.07</v>
      </c>
      <c r="K20" s="49">
        <f t="shared" ref="K20:K29" si="4">J20-J20*5/100</f>
        <v>45.666499999999999</v>
      </c>
      <c r="L20" s="49">
        <f t="shared" si="0"/>
        <v>44.705100000000002</v>
      </c>
      <c r="M20" s="49">
        <f t="shared" si="1"/>
        <v>43.262999999999998</v>
      </c>
      <c r="N20" s="49">
        <f t="shared" si="2"/>
        <v>41.820900000000002</v>
      </c>
      <c r="O20" s="111">
        <f t="shared" si="3"/>
        <v>40.859499999999997</v>
      </c>
    </row>
    <row r="21" spans="1:20" s="3" customFormat="1" ht="93.75" customHeight="1">
      <c r="A21" s="23" t="s">
        <v>53</v>
      </c>
      <c r="B21" s="8"/>
      <c r="C21" s="17" t="s">
        <v>7</v>
      </c>
      <c r="D21" s="50" t="s">
        <v>25</v>
      </c>
      <c r="E21" s="17">
        <v>8.6</v>
      </c>
      <c r="F21" s="51">
        <v>76</v>
      </c>
      <c r="G21" s="52">
        <v>6.74</v>
      </c>
      <c r="H21" s="53">
        <v>96</v>
      </c>
      <c r="I21" s="54">
        <v>1536</v>
      </c>
      <c r="J21" s="55">
        <v>71.19</v>
      </c>
      <c r="K21" s="55">
        <f t="shared" si="4"/>
        <v>67.630499999999998</v>
      </c>
      <c r="L21" s="55">
        <f t="shared" si="0"/>
        <v>66.206699999999998</v>
      </c>
      <c r="M21" s="55">
        <f t="shared" si="1"/>
        <v>64.070999999999998</v>
      </c>
      <c r="N21" s="55">
        <f t="shared" si="2"/>
        <v>61.935299999999998</v>
      </c>
      <c r="O21" s="112">
        <f t="shared" si="3"/>
        <v>60.511499999999998</v>
      </c>
    </row>
    <row r="22" spans="1:20" s="3" customFormat="1" ht="93.75" customHeight="1">
      <c r="A22" s="23" t="s">
        <v>81</v>
      </c>
      <c r="B22" s="8"/>
      <c r="C22" s="17" t="s">
        <v>79</v>
      </c>
      <c r="D22" s="50" t="s">
        <v>80</v>
      </c>
      <c r="E22" s="17">
        <v>10.8</v>
      </c>
      <c r="F22" s="51"/>
      <c r="G22" s="52">
        <v>9.36</v>
      </c>
      <c r="H22" s="53">
        <v>72</v>
      </c>
      <c r="I22" s="54">
        <v>1152</v>
      </c>
      <c r="J22" s="55">
        <v>95.73</v>
      </c>
      <c r="K22" s="55">
        <f t="shared" si="4"/>
        <v>90.9435</v>
      </c>
      <c r="L22" s="55">
        <v>86.43</v>
      </c>
      <c r="M22" s="55">
        <v>83.65</v>
      </c>
      <c r="N22" s="55">
        <v>80.86</v>
      </c>
      <c r="O22" s="112">
        <v>79</v>
      </c>
    </row>
    <row r="23" spans="1:20" s="3" customFormat="1" ht="80.099999999999994" customHeight="1">
      <c r="A23" s="23" t="s">
        <v>56</v>
      </c>
      <c r="B23" s="8"/>
      <c r="C23" s="17" t="s">
        <v>8</v>
      </c>
      <c r="D23" s="50" t="s">
        <v>17</v>
      </c>
      <c r="E23" s="17">
        <v>11.3</v>
      </c>
      <c r="F23" s="51">
        <v>45</v>
      </c>
      <c r="G23" s="52">
        <v>10.53</v>
      </c>
      <c r="H23" s="53">
        <v>60</v>
      </c>
      <c r="I23" s="54">
        <v>1080</v>
      </c>
      <c r="J23" s="56">
        <v>107.92</v>
      </c>
      <c r="K23" s="56">
        <f t="shared" si="4"/>
        <v>102.524</v>
      </c>
      <c r="L23" s="55">
        <f t="shared" si="0"/>
        <v>100.3656</v>
      </c>
      <c r="M23" s="55">
        <f t="shared" si="1"/>
        <v>97.128</v>
      </c>
      <c r="N23" s="55">
        <f t="shared" si="2"/>
        <v>93.8904</v>
      </c>
      <c r="O23" s="112">
        <f t="shared" si="3"/>
        <v>91.731999999999999</v>
      </c>
    </row>
    <row r="24" spans="1:20" s="3" customFormat="1" ht="90.75" customHeight="1">
      <c r="A24" s="23" t="s">
        <v>54</v>
      </c>
      <c r="B24" s="8"/>
      <c r="C24" s="17" t="s">
        <v>9</v>
      </c>
      <c r="D24" s="50" t="s">
        <v>26</v>
      </c>
      <c r="E24" s="17">
        <v>17.3</v>
      </c>
      <c r="F24" s="51">
        <v>45</v>
      </c>
      <c r="G24" s="52">
        <v>10.67</v>
      </c>
      <c r="H24" s="53">
        <v>60</v>
      </c>
      <c r="I24" s="54">
        <v>1140</v>
      </c>
      <c r="J24" s="56">
        <v>114.73</v>
      </c>
      <c r="K24" s="56">
        <f t="shared" si="4"/>
        <v>108.99350000000001</v>
      </c>
      <c r="L24" s="55">
        <f t="shared" si="0"/>
        <v>106.69890000000001</v>
      </c>
      <c r="M24" s="55">
        <f t="shared" si="1"/>
        <v>103.25700000000001</v>
      </c>
      <c r="N24" s="55">
        <f t="shared" si="2"/>
        <v>99.815100000000001</v>
      </c>
      <c r="O24" s="112">
        <f t="shared" si="3"/>
        <v>97.520499999999998</v>
      </c>
    </row>
    <row r="25" spans="1:20" s="3" customFormat="1" ht="90.75" customHeight="1">
      <c r="A25" s="23" t="s">
        <v>55</v>
      </c>
      <c r="B25" s="8"/>
      <c r="C25" s="17" t="s">
        <v>10</v>
      </c>
      <c r="D25" s="50" t="s">
        <v>27</v>
      </c>
      <c r="E25" s="17">
        <v>17.3</v>
      </c>
      <c r="F25" s="51">
        <v>45</v>
      </c>
      <c r="G25" s="52">
        <v>5.33</v>
      </c>
      <c r="H25" s="53">
        <v>60</v>
      </c>
      <c r="I25" s="54">
        <v>1140</v>
      </c>
      <c r="J25" s="56">
        <v>140.55000000000001</v>
      </c>
      <c r="K25" s="56">
        <f t="shared" si="4"/>
        <v>133.52250000000001</v>
      </c>
      <c r="L25" s="55">
        <f>J25-J25*7/100</f>
        <v>130.7115</v>
      </c>
      <c r="M25" s="55">
        <f>J25-J25*10/100</f>
        <v>126.495</v>
      </c>
      <c r="N25" s="55">
        <f>J25-J25*13/100</f>
        <v>122.27850000000001</v>
      </c>
      <c r="O25" s="112">
        <f>J25-J25*15/100</f>
        <v>119.46750000000002</v>
      </c>
    </row>
    <row r="26" spans="1:20" s="3" customFormat="1" ht="80.099999999999994" customHeight="1">
      <c r="A26" s="23" t="s">
        <v>57</v>
      </c>
      <c r="B26" s="8"/>
      <c r="C26" s="17" t="s">
        <v>11</v>
      </c>
      <c r="D26" s="50" t="s">
        <v>28</v>
      </c>
      <c r="E26" s="17">
        <v>17.3</v>
      </c>
      <c r="F26" s="51">
        <v>42</v>
      </c>
      <c r="G26" s="52">
        <v>12.35</v>
      </c>
      <c r="H26" s="53">
        <v>48</v>
      </c>
      <c r="I26" s="54">
        <v>1008</v>
      </c>
      <c r="J26" s="56">
        <v>131.85</v>
      </c>
      <c r="K26" s="56">
        <f t="shared" si="4"/>
        <v>125.25749999999999</v>
      </c>
      <c r="L26" s="55">
        <f>J26-J26*7/100</f>
        <v>122.62049999999999</v>
      </c>
      <c r="M26" s="55">
        <f>J26-J26*10/100</f>
        <v>118.66499999999999</v>
      </c>
      <c r="N26" s="55">
        <f>J26-J26*13/100</f>
        <v>114.70949999999999</v>
      </c>
      <c r="O26" s="112">
        <f>J26-J26*15/100</f>
        <v>112.07249999999999</v>
      </c>
    </row>
    <row r="27" spans="1:20" s="3" customFormat="1" ht="88.5" customHeight="1">
      <c r="A27" s="23" t="s">
        <v>47</v>
      </c>
      <c r="B27" s="8"/>
      <c r="C27" s="17" t="s">
        <v>45</v>
      </c>
      <c r="D27" s="50" t="s">
        <v>46</v>
      </c>
      <c r="E27" s="17">
        <v>17.3</v>
      </c>
      <c r="F27" s="51">
        <v>42</v>
      </c>
      <c r="G27" s="52">
        <v>12.35</v>
      </c>
      <c r="H27" s="53">
        <v>48</v>
      </c>
      <c r="I27" s="54">
        <v>1008</v>
      </c>
      <c r="J27" s="56">
        <v>162.25</v>
      </c>
      <c r="K27" s="56">
        <f t="shared" si="4"/>
        <v>154.13749999999999</v>
      </c>
      <c r="L27" s="55">
        <f t="shared" si="0"/>
        <v>150.89250000000001</v>
      </c>
      <c r="M27" s="55">
        <f t="shared" si="1"/>
        <v>146.02500000000001</v>
      </c>
      <c r="N27" s="55">
        <f t="shared" si="2"/>
        <v>141.1575</v>
      </c>
      <c r="O27" s="112">
        <f t="shared" si="3"/>
        <v>137.91249999999999</v>
      </c>
    </row>
    <row r="28" spans="1:20" s="3" customFormat="1" ht="88.5" customHeight="1">
      <c r="A28" s="24" t="s">
        <v>68</v>
      </c>
      <c r="B28" s="19"/>
      <c r="C28" s="20" t="s">
        <v>69</v>
      </c>
      <c r="D28" s="44" t="s">
        <v>70</v>
      </c>
      <c r="E28" s="20"/>
      <c r="F28" s="45"/>
      <c r="G28" s="46">
        <v>9.14</v>
      </c>
      <c r="H28" s="47">
        <v>72</v>
      </c>
      <c r="I28" s="48">
        <v>1368</v>
      </c>
      <c r="J28" s="57">
        <v>116.48</v>
      </c>
      <c r="K28" s="57">
        <f t="shared" si="4"/>
        <v>110.65600000000001</v>
      </c>
      <c r="L28" s="49">
        <f t="shared" si="0"/>
        <v>108.32640000000001</v>
      </c>
      <c r="M28" s="49">
        <f t="shared" si="1"/>
        <v>104.83200000000001</v>
      </c>
      <c r="N28" s="49">
        <f t="shared" si="2"/>
        <v>101.33760000000001</v>
      </c>
      <c r="O28" s="111">
        <f t="shared" si="3"/>
        <v>99.00800000000001</v>
      </c>
      <c r="T28" s="67"/>
    </row>
    <row r="29" spans="1:20" customFormat="1" ht="84.75" customHeight="1">
      <c r="A29" s="24" t="s">
        <v>58</v>
      </c>
      <c r="B29" s="19"/>
      <c r="C29" s="20" t="s">
        <v>12</v>
      </c>
      <c r="D29" s="44" t="s">
        <v>29</v>
      </c>
      <c r="E29" s="20">
        <v>17.3</v>
      </c>
      <c r="F29" s="45">
        <v>34</v>
      </c>
      <c r="G29" s="46">
        <v>14.32</v>
      </c>
      <c r="H29" s="47">
        <v>48</v>
      </c>
      <c r="I29" s="48">
        <v>816</v>
      </c>
      <c r="J29" s="57">
        <v>142.62</v>
      </c>
      <c r="K29" s="57">
        <f t="shared" si="4"/>
        <v>135.489</v>
      </c>
      <c r="L29" s="49">
        <f t="shared" si="0"/>
        <v>132.63660000000002</v>
      </c>
      <c r="M29" s="49">
        <f t="shared" si="1"/>
        <v>128.358</v>
      </c>
      <c r="N29" s="49">
        <f t="shared" si="2"/>
        <v>124.07940000000001</v>
      </c>
      <c r="O29" s="111">
        <f t="shared" si="3"/>
        <v>121.227</v>
      </c>
      <c r="Q29" s="11"/>
    </row>
    <row r="30" spans="1:20" customFormat="1" ht="84.75" hidden="1" customHeight="1">
      <c r="A30" s="24" t="s">
        <v>60</v>
      </c>
      <c r="B30" s="19"/>
      <c r="C30" s="20" t="s">
        <v>12</v>
      </c>
      <c r="D30" s="44" t="s">
        <v>29</v>
      </c>
      <c r="E30" s="20">
        <v>17.3</v>
      </c>
      <c r="F30" s="45">
        <v>34</v>
      </c>
      <c r="G30" s="46">
        <v>14.32</v>
      </c>
      <c r="H30" s="47">
        <v>48</v>
      </c>
      <c r="I30" s="48">
        <v>816</v>
      </c>
      <c r="J30" s="57">
        <v>179.6</v>
      </c>
      <c r="K30" s="57"/>
      <c r="L30" s="49">
        <f>J30-J30*2/100</f>
        <v>176.00799999999998</v>
      </c>
      <c r="M30" s="49">
        <f>J30-J30*4/100</f>
        <v>172.416</v>
      </c>
      <c r="N30" s="49">
        <f>J30-J30*6/100</f>
        <v>168.82399999999998</v>
      </c>
      <c r="O30" s="111">
        <f>J30-J30*8/100</f>
        <v>165.232</v>
      </c>
    </row>
    <row r="31" spans="1:20" s="3" customFormat="1" ht="72" customHeight="1" thickBot="1">
      <c r="A31" s="25" t="s">
        <v>59</v>
      </c>
      <c r="B31" s="15"/>
      <c r="C31" s="16" t="s">
        <v>13</v>
      </c>
      <c r="D31" s="58" t="s">
        <v>29</v>
      </c>
      <c r="E31" s="16">
        <v>17.3</v>
      </c>
      <c r="F31" s="59">
        <v>34</v>
      </c>
      <c r="G31" s="60">
        <v>7.16</v>
      </c>
      <c r="H31" s="61">
        <v>48</v>
      </c>
      <c r="I31" s="62">
        <v>816</v>
      </c>
      <c r="J31" s="63">
        <v>185.02</v>
      </c>
      <c r="K31" s="63">
        <f>J31-J31*5/100</f>
        <v>175.76900000000001</v>
      </c>
      <c r="L31" s="64">
        <f>J31-J31*7/100</f>
        <v>172.0686</v>
      </c>
      <c r="M31" s="64">
        <f>J31-J31*10/100</f>
        <v>166.518</v>
      </c>
      <c r="N31" s="64">
        <f>J31-J31*13/100</f>
        <v>160.9674</v>
      </c>
      <c r="O31" s="113">
        <f>J31-J31*15/100</f>
        <v>157.267</v>
      </c>
    </row>
    <row r="32" spans="1:20" ht="21.75" customHeight="1" thickBot="1">
      <c r="A32" s="172" t="s">
        <v>37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4"/>
    </row>
    <row r="33" spans="1:20" s="6" customFormat="1" ht="78" customHeight="1">
      <c r="A33" s="14" t="s">
        <v>22</v>
      </c>
      <c r="B33" s="194" t="s">
        <v>0</v>
      </c>
      <c r="C33" s="195"/>
      <c r="D33" s="194" t="s">
        <v>18</v>
      </c>
      <c r="E33" s="195"/>
      <c r="F33" s="196" t="s">
        <v>35</v>
      </c>
      <c r="G33" s="197"/>
      <c r="H33" s="68" t="s">
        <v>3</v>
      </c>
      <c r="I33" s="163" t="s">
        <v>34</v>
      </c>
      <c r="J33" s="214"/>
      <c r="K33" s="83" t="s">
        <v>2</v>
      </c>
      <c r="L33" s="163" t="s">
        <v>31</v>
      </c>
      <c r="M33" s="163"/>
      <c r="N33" s="68" t="s">
        <v>30</v>
      </c>
      <c r="O33" s="114" t="s">
        <v>20</v>
      </c>
    </row>
    <row r="34" spans="1:20" s="6" customFormat="1" ht="18" customHeight="1">
      <c r="A34" s="155" t="s">
        <v>65</v>
      </c>
      <c r="B34" s="216"/>
      <c r="C34" s="216"/>
      <c r="D34" s="176" t="s">
        <v>19</v>
      </c>
      <c r="E34" s="176"/>
      <c r="F34" s="187" t="s">
        <v>36</v>
      </c>
      <c r="G34" s="188"/>
      <c r="H34" s="151">
        <v>1000</v>
      </c>
      <c r="I34" s="201">
        <v>32</v>
      </c>
      <c r="J34" s="202"/>
      <c r="K34" s="151">
        <v>40</v>
      </c>
      <c r="L34" s="176" t="s">
        <v>32</v>
      </c>
      <c r="M34" s="176"/>
      <c r="N34" s="176">
        <v>20</v>
      </c>
      <c r="O34" s="200" t="s">
        <v>93</v>
      </c>
    </row>
    <row r="35" spans="1:20" s="6" customFormat="1" ht="15" customHeight="1">
      <c r="A35" s="156"/>
      <c r="B35" s="216"/>
      <c r="C35" s="216"/>
      <c r="D35" s="176"/>
      <c r="E35" s="176"/>
      <c r="F35" s="189"/>
      <c r="G35" s="190"/>
      <c r="H35" s="152"/>
      <c r="I35" s="203"/>
      <c r="J35" s="204"/>
      <c r="K35" s="152"/>
      <c r="L35" s="176"/>
      <c r="M35" s="176"/>
      <c r="N35" s="176"/>
      <c r="O35" s="200"/>
    </row>
    <row r="36" spans="1:20" s="6" customFormat="1" ht="12.75" customHeight="1">
      <c r="A36" s="156"/>
      <c r="B36" s="216"/>
      <c r="C36" s="216"/>
      <c r="D36" s="176"/>
      <c r="E36" s="176"/>
      <c r="F36" s="189"/>
      <c r="G36" s="190"/>
      <c r="H36" s="152"/>
      <c r="I36" s="203"/>
      <c r="J36" s="204"/>
      <c r="K36" s="152"/>
      <c r="L36" s="176"/>
      <c r="M36" s="176"/>
      <c r="N36" s="176"/>
      <c r="O36" s="200"/>
    </row>
    <row r="37" spans="1:20" s="6" customFormat="1" ht="26.25" customHeight="1">
      <c r="A37" s="156"/>
      <c r="B37" s="216"/>
      <c r="C37" s="216"/>
      <c r="D37" s="176"/>
      <c r="E37" s="176"/>
      <c r="F37" s="189"/>
      <c r="G37" s="190"/>
      <c r="H37" s="152"/>
      <c r="I37" s="203"/>
      <c r="J37" s="204"/>
      <c r="K37" s="152"/>
      <c r="L37" s="176"/>
      <c r="M37" s="176"/>
      <c r="N37" s="176"/>
      <c r="O37" s="200"/>
    </row>
    <row r="38" spans="1:20" customFormat="1" ht="38.25" customHeight="1">
      <c r="A38" s="157"/>
      <c r="B38" s="216"/>
      <c r="C38" s="216"/>
      <c r="D38" s="176"/>
      <c r="E38" s="176"/>
      <c r="F38" s="191"/>
      <c r="G38" s="192"/>
      <c r="H38" s="153"/>
      <c r="I38" s="205"/>
      <c r="J38" s="206"/>
      <c r="K38" s="153"/>
      <c r="L38" s="176"/>
      <c r="M38" s="176"/>
      <c r="N38" s="176"/>
      <c r="O38" s="200"/>
    </row>
    <row r="39" spans="1:20" customFormat="1" ht="132" customHeight="1">
      <c r="A39" s="90" t="s">
        <v>66</v>
      </c>
      <c r="B39" s="177"/>
      <c r="C39" s="178"/>
      <c r="D39" s="179" t="s">
        <v>19</v>
      </c>
      <c r="E39" s="178"/>
      <c r="F39" s="181" t="s">
        <v>36</v>
      </c>
      <c r="G39" s="182"/>
      <c r="H39" s="70">
        <v>1000</v>
      </c>
      <c r="I39" s="215">
        <v>32</v>
      </c>
      <c r="J39" s="215"/>
      <c r="K39" s="80">
        <v>40</v>
      </c>
      <c r="L39" s="179" t="s">
        <v>32</v>
      </c>
      <c r="M39" s="178"/>
      <c r="N39" s="72">
        <v>20</v>
      </c>
      <c r="O39" s="115" t="s">
        <v>76</v>
      </c>
    </row>
    <row r="40" spans="1:20" customFormat="1" ht="129.75" customHeight="1">
      <c r="A40" s="91" t="s">
        <v>94</v>
      </c>
      <c r="B40" s="177"/>
      <c r="C40" s="178"/>
      <c r="D40" s="179" t="s">
        <v>19</v>
      </c>
      <c r="E40" s="180"/>
      <c r="F40" s="181" t="s">
        <v>36</v>
      </c>
      <c r="G40" s="182"/>
      <c r="H40" s="70">
        <v>1000</v>
      </c>
      <c r="I40" s="215">
        <v>32</v>
      </c>
      <c r="J40" s="215"/>
      <c r="K40" s="80">
        <v>50</v>
      </c>
      <c r="L40" s="179" t="s">
        <v>33</v>
      </c>
      <c r="M40" s="178"/>
      <c r="N40" s="72">
        <v>20</v>
      </c>
      <c r="O40" s="124" t="s">
        <v>95</v>
      </c>
    </row>
    <row r="41" spans="1:20" s="11" customFormat="1" ht="111.75" customHeight="1">
      <c r="A41" s="92" t="s">
        <v>67</v>
      </c>
      <c r="B41" s="219"/>
      <c r="C41" s="220"/>
      <c r="D41" s="175" t="s">
        <v>21</v>
      </c>
      <c r="E41" s="175"/>
      <c r="F41" s="223" t="s">
        <v>36</v>
      </c>
      <c r="G41" s="224"/>
      <c r="H41" s="84">
        <v>680</v>
      </c>
      <c r="I41" s="221">
        <v>32</v>
      </c>
      <c r="J41" s="222"/>
      <c r="K41" s="85">
        <v>40</v>
      </c>
      <c r="L41" s="217" t="s">
        <v>33</v>
      </c>
      <c r="M41" s="218"/>
      <c r="N41" s="86">
        <v>30</v>
      </c>
      <c r="O41" s="115" t="s">
        <v>77</v>
      </c>
    </row>
    <row r="42" spans="1:20" s="11" customFormat="1" ht="111.75" customHeight="1">
      <c r="A42" s="116" t="s">
        <v>96</v>
      </c>
      <c r="B42" s="154"/>
      <c r="C42" s="154"/>
      <c r="D42" s="146"/>
      <c r="E42" s="146"/>
      <c r="F42" s="147"/>
      <c r="G42" s="147"/>
      <c r="H42" s="71">
        <v>798</v>
      </c>
      <c r="I42" s="147"/>
      <c r="J42" s="147"/>
      <c r="K42" s="73">
        <v>42</v>
      </c>
      <c r="L42" s="146"/>
      <c r="M42" s="146"/>
      <c r="N42" s="87">
        <v>25</v>
      </c>
      <c r="O42" s="117" t="s">
        <v>97</v>
      </c>
    </row>
    <row r="43" spans="1:20" s="11" customFormat="1" ht="111.75" customHeight="1">
      <c r="A43" s="116" t="s">
        <v>98</v>
      </c>
      <c r="B43" s="154"/>
      <c r="C43" s="154"/>
      <c r="D43" s="146"/>
      <c r="E43" s="146"/>
      <c r="F43" s="147"/>
      <c r="G43" s="147"/>
      <c r="H43" s="71">
        <v>798</v>
      </c>
      <c r="I43" s="147"/>
      <c r="J43" s="147"/>
      <c r="K43" s="73">
        <v>42</v>
      </c>
      <c r="L43" s="146"/>
      <c r="M43" s="146"/>
      <c r="N43" s="87">
        <v>25</v>
      </c>
      <c r="O43" s="117" t="s">
        <v>97</v>
      </c>
    </row>
    <row r="44" spans="1:20" ht="27.75" customHeight="1">
      <c r="A44" s="183" t="s">
        <v>40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5"/>
    </row>
    <row r="45" spans="1:20" s="18" customFormat="1" ht="37.5" customHeight="1">
      <c r="A45" s="198" t="s">
        <v>43</v>
      </c>
      <c r="B45" s="199" t="s">
        <v>0</v>
      </c>
      <c r="C45" s="199"/>
      <c r="D45" s="163" t="s">
        <v>41</v>
      </c>
      <c r="E45" s="163"/>
      <c r="F45" s="126" t="s">
        <v>44</v>
      </c>
      <c r="G45" s="127"/>
      <c r="H45" s="127"/>
      <c r="I45" s="127"/>
      <c r="J45" s="127"/>
      <c r="K45" s="127"/>
      <c r="L45" s="127"/>
      <c r="M45" s="127"/>
      <c r="N45" s="128"/>
      <c r="O45" s="186" t="s">
        <v>42</v>
      </c>
    </row>
    <row r="46" spans="1:20" s="18" customFormat="1" ht="56.25" customHeight="1">
      <c r="A46" s="198"/>
      <c r="B46" s="199"/>
      <c r="C46" s="199"/>
      <c r="D46" s="163"/>
      <c r="E46" s="163"/>
      <c r="F46" s="129"/>
      <c r="G46" s="130"/>
      <c r="H46" s="130"/>
      <c r="I46" s="130"/>
      <c r="J46" s="130"/>
      <c r="K46" s="130"/>
      <c r="L46" s="130"/>
      <c r="M46" s="130"/>
      <c r="N46" s="131"/>
      <c r="O46" s="186"/>
    </row>
    <row r="47" spans="1:20" s="6" customFormat="1" ht="146.25" customHeight="1">
      <c r="A47" s="118" t="s">
        <v>99</v>
      </c>
      <c r="B47" s="228"/>
      <c r="C47" s="228"/>
      <c r="D47" s="228"/>
      <c r="E47" s="228"/>
      <c r="F47" s="229"/>
      <c r="G47" s="230"/>
      <c r="H47" s="230"/>
      <c r="I47" s="230"/>
      <c r="J47" s="230"/>
      <c r="K47" s="230"/>
      <c r="L47" s="230"/>
      <c r="M47" s="230"/>
      <c r="N47" s="178"/>
      <c r="O47" s="119">
        <v>970.13</v>
      </c>
      <c r="T47" s="21"/>
    </row>
    <row r="48" spans="1:20" s="18" customFormat="1" ht="84.75" customHeight="1">
      <c r="A48" s="120" t="s">
        <v>61</v>
      </c>
      <c r="B48" s="161"/>
      <c r="C48" s="161"/>
      <c r="D48" s="162"/>
      <c r="E48" s="162"/>
      <c r="F48" s="135" t="s">
        <v>62</v>
      </c>
      <c r="G48" s="147"/>
      <c r="H48" s="147"/>
      <c r="I48" s="147"/>
      <c r="J48" s="147"/>
      <c r="K48" s="147"/>
      <c r="L48" s="147"/>
      <c r="M48" s="147"/>
      <c r="N48" s="147"/>
      <c r="O48" s="121" t="s">
        <v>123</v>
      </c>
    </row>
    <row r="49" spans="1:15" s="18" customFormat="1" ht="67.5" customHeight="1">
      <c r="A49" s="122" t="s">
        <v>63</v>
      </c>
      <c r="B49" s="225"/>
      <c r="C49" s="226"/>
      <c r="D49" s="226"/>
      <c r="E49" s="227"/>
      <c r="F49" s="135" t="s">
        <v>62</v>
      </c>
      <c r="G49" s="147"/>
      <c r="H49" s="147"/>
      <c r="I49" s="147"/>
      <c r="J49" s="147"/>
      <c r="K49" s="147"/>
      <c r="L49" s="147"/>
      <c r="M49" s="147"/>
      <c r="N49" s="147"/>
      <c r="O49" s="121" t="s">
        <v>78</v>
      </c>
    </row>
    <row r="50" spans="1:15" s="18" customFormat="1" ht="81" customHeight="1">
      <c r="A50" s="120" t="s">
        <v>64</v>
      </c>
      <c r="B50" s="161"/>
      <c r="C50" s="161"/>
      <c r="D50" s="162"/>
      <c r="E50" s="162"/>
      <c r="F50" s="135"/>
      <c r="G50" s="147"/>
      <c r="H50" s="147"/>
      <c r="I50" s="147"/>
      <c r="J50" s="147"/>
      <c r="K50" s="147"/>
      <c r="L50" s="147"/>
      <c r="M50" s="147"/>
      <c r="N50" s="147"/>
      <c r="O50" s="121" t="s">
        <v>122</v>
      </c>
    </row>
    <row r="51" spans="1:15" s="18" customFormat="1" ht="34.5" customHeight="1">
      <c r="A51" s="143" t="s">
        <v>100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5"/>
    </row>
    <row r="52" spans="1:15" s="18" customFormat="1" ht="57.75" customHeight="1">
      <c r="A52" s="120" t="s">
        <v>101</v>
      </c>
      <c r="B52" s="136" t="s">
        <v>102</v>
      </c>
      <c r="C52" s="137"/>
      <c r="D52" s="137"/>
      <c r="E52" s="138"/>
      <c r="F52" s="135"/>
      <c r="G52" s="135"/>
      <c r="H52" s="135"/>
      <c r="I52" s="135"/>
      <c r="J52" s="135"/>
      <c r="K52" s="135"/>
      <c r="L52" s="135"/>
      <c r="M52" s="135"/>
      <c r="N52" s="135"/>
      <c r="O52" s="88">
        <v>221.2028</v>
      </c>
    </row>
    <row r="53" spans="1:15" s="18" customFormat="1" ht="41.25" customHeight="1">
      <c r="A53" s="120" t="s">
        <v>103</v>
      </c>
      <c r="B53" s="136" t="s">
        <v>112</v>
      </c>
      <c r="C53" s="137"/>
      <c r="D53" s="137"/>
      <c r="E53" s="138"/>
      <c r="F53" s="135"/>
      <c r="G53" s="135"/>
      <c r="H53" s="135"/>
      <c r="I53" s="135"/>
      <c r="J53" s="135"/>
      <c r="K53" s="135"/>
      <c r="L53" s="135"/>
      <c r="M53" s="135"/>
      <c r="N53" s="135"/>
      <c r="O53" s="88">
        <v>276.50349999999997</v>
      </c>
    </row>
    <row r="54" spans="1:15" s="18" customFormat="1" ht="55.5" customHeight="1">
      <c r="A54" s="120" t="s">
        <v>104</v>
      </c>
      <c r="B54" s="136" t="s">
        <v>113</v>
      </c>
      <c r="C54" s="137"/>
      <c r="D54" s="137"/>
      <c r="E54" s="138"/>
      <c r="F54" s="135"/>
      <c r="G54" s="135"/>
      <c r="H54" s="135"/>
      <c r="I54" s="135"/>
      <c r="J54" s="135"/>
      <c r="K54" s="135"/>
      <c r="L54" s="135"/>
      <c r="M54" s="135"/>
      <c r="N54" s="135"/>
      <c r="O54" s="88">
        <v>331.80419999999998</v>
      </c>
    </row>
    <row r="55" spans="1:15" s="18" customFormat="1" ht="51" customHeight="1">
      <c r="A55" s="120" t="s">
        <v>105</v>
      </c>
      <c r="B55" s="136" t="s">
        <v>114</v>
      </c>
      <c r="C55" s="137"/>
      <c r="D55" s="137"/>
      <c r="E55" s="138"/>
      <c r="F55" s="135"/>
      <c r="G55" s="135"/>
      <c r="H55" s="135"/>
      <c r="I55" s="135"/>
      <c r="J55" s="135"/>
      <c r="K55" s="135"/>
      <c r="L55" s="135"/>
      <c r="M55" s="135"/>
      <c r="N55" s="135"/>
      <c r="O55" s="88">
        <v>387.10489999999999</v>
      </c>
    </row>
    <row r="56" spans="1:15" s="18" customFormat="1" ht="51" customHeight="1">
      <c r="A56" s="120" t="s">
        <v>106</v>
      </c>
      <c r="B56" s="136" t="s">
        <v>115</v>
      </c>
      <c r="C56" s="137"/>
      <c r="D56" s="137"/>
      <c r="E56" s="138"/>
      <c r="F56" s="135"/>
      <c r="G56" s="135"/>
      <c r="H56" s="135"/>
      <c r="I56" s="135"/>
      <c r="J56" s="135"/>
      <c r="K56" s="135"/>
      <c r="L56" s="135"/>
      <c r="M56" s="135"/>
      <c r="N56" s="135"/>
      <c r="O56" s="88">
        <v>442.41589999999997</v>
      </c>
    </row>
    <row r="57" spans="1:15" s="18" customFormat="1" ht="49.5" customHeight="1">
      <c r="A57" s="120" t="s">
        <v>107</v>
      </c>
      <c r="B57" s="136" t="s">
        <v>116</v>
      </c>
      <c r="C57" s="137"/>
      <c r="D57" s="137"/>
      <c r="E57" s="138"/>
      <c r="F57" s="135"/>
      <c r="G57" s="135"/>
      <c r="H57" s="135"/>
      <c r="I57" s="135"/>
      <c r="J57" s="135"/>
      <c r="K57" s="135"/>
      <c r="L57" s="135"/>
      <c r="M57" s="135"/>
      <c r="N57" s="135"/>
      <c r="O57" s="88">
        <v>497.71660000000003</v>
      </c>
    </row>
    <row r="58" spans="1:15" s="18" customFormat="1" ht="45.75" customHeight="1">
      <c r="A58" s="120" t="s">
        <v>108</v>
      </c>
      <c r="B58" s="136" t="s">
        <v>117</v>
      </c>
      <c r="C58" s="137"/>
      <c r="D58" s="137"/>
      <c r="E58" s="138"/>
      <c r="F58" s="135"/>
      <c r="G58" s="135"/>
      <c r="H58" s="135"/>
      <c r="I58" s="135"/>
      <c r="J58" s="135"/>
      <c r="K58" s="135"/>
      <c r="L58" s="135"/>
      <c r="M58" s="135"/>
      <c r="N58" s="135"/>
      <c r="O58" s="88">
        <v>553.01729999999998</v>
      </c>
    </row>
    <row r="59" spans="1:15" s="18" customFormat="1" ht="41.25" customHeight="1">
      <c r="A59" s="120" t="s">
        <v>109</v>
      </c>
      <c r="B59" s="136" t="s">
        <v>118</v>
      </c>
      <c r="C59" s="137"/>
      <c r="D59" s="137"/>
      <c r="E59" s="138"/>
      <c r="F59" s="135"/>
      <c r="G59" s="135"/>
      <c r="H59" s="135"/>
      <c r="I59" s="135"/>
      <c r="J59" s="135"/>
      <c r="K59" s="135"/>
      <c r="L59" s="135"/>
      <c r="M59" s="135"/>
      <c r="N59" s="135"/>
      <c r="O59" s="88">
        <v>608.31799999999998</v>
      </c>
    </row>
    <row r="60" spans="1:15" s="18" customFormat="1" ht="46.5" customHeight="1">
      <c r="A60" s="120" t="s">
        <v>110</v>
      </c>
      <c r="B60" s="136" t="s">
        <v>119</v>
      </c>
      <c r="C60" s="137"/>
      <c r="D60" s="137"/>
      <c r="E60" s="138"/>
      <c r="F60" s="135"/>
      <c r="G60" s="135"/>
      <c r="H60" s="135"/>
      <c r="I60" s="135"/>
      <c r="J60" s="135"/>
      <c r="K60" s="135"/>
      <c r="L60" s="135"/>
      <c r="M60" s="135"/>
      <c r="N60" s="135"/>
      <c r="O60" s="88">
        <v>663.61869999999999</v>
      </c>
    </row>
    <row r="61" spans="1:15" s="18" customFormat="1" ht="44.25" customHeight="1" thickBot="1">
      <c r="A61" s="123" t="s">
        <v>111</v>
      </c>
      <c r="B61" s="139" t="s">
        <v>120</v>
      </c>
      <c r="C61" s="140"/>
      <c r="D61" s="140"/>
      <c r="E61" s="141"/>
      <c r="F61" s="142"/>
      <c r="G61" s="142"/>
      <c r="H61" s="142"/>
      <c r="I61" s="142"/>
      <c r="J61" s="142"/>
      <c r="K61" s="142"/>
      <c r="L61" s="142"/>
      <c r="M61" s="142"/>
      <c r="N61" s="142"/>
      <c r="O61" s="89">
        <v>718.9194</v>
      </c>
    </row>
    <row r="62" spans="1:15" customFormat="1" ht="24.75" customHeight="1">
      <c r="A62" s="213" t="s">
        <v>82</v>
      </c>
      <c r="B62" s="213"/>
      <c r="C62" s="213"/>
      <c r="D62" s="213"/>
      <c r="E62" s="213"/>
      <c r="F62" s="213"/>
      <c r="G62" s="213"/>
      <c r="H62" s="213"/>
      <c r="I62" s="213"/>
      <c r="J62" s="213"/>
      <c r="K62" s="81"/>
    </row>
    <row r="63" spans="1:15" s="75" customFormat="1" ht="20.25">
      <c r="A63" s="74" t="s">
        <v>83</v>
      </c>
    </row>
    <row r="64" spans="1:15" s="75" customFormat="1" ht="20.25">
      <c r="A64" s="76" t="s">
        <v>84</v>
      </c>
    </row>
    <row r="65" spans="1:11" s="75" customFormat="1" ht="32.25" customHeight="1">
      <c r="A65" s="76" t="s">
        <v>85</v>
      </c>
    </row>
    <row r="66" spans="1:11" customFormat="1" ht="24" customHeight="1">
      <c r="A66" s="93" t="s">
        <v>121</v>
      </c>
      <c r="B66" s="31"/>
      <c r="E66" s="26"/>
    </row>
    <row r="67" spans="1:11" customFormat="1" ht="15.75" hidden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customFormat="1" ht="8.4499999999999993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customFormat="1" ht="15.75" hidden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customFormat="1" ht="1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customFormat="1" ht="15.75" hidden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customFormat="1" ht="15.75" hidden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customFormat="1" ht="15.75" hidden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customFormat="1" ht="15.75" hidden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customFormat="1" ht="19.149999999999999" hidden="1" customHeight="1">
      <c r="A75" s="193"/>
      <c r="B75" s="193"/>
      <c r="C75" s="193"/>
      <c r="D75" s="193"/>
      <c r="E75" s="193"/>
      <c r="F75" s="193"/>
      <c r="G75" s="13"/>
      <c r="H75" s="5"/>
      <c r="I75" s="5"/>
      <c r="J75" s="5"/>
      <c r="K75" s="5"/>
    </row>
  </sheetData>
  <mergeCells count="97">
    <mergeCell ref="F48:N48"/>
    <mergeCell ref="F49:N49"/>
    <mergeCell ref="F50:N50"/>
    <mergeCell ref="B49:E49"/>
    <mergeCell ref="B47:E47"/>
    <mergeCell ref="F47:N47"/>
    <mergeCell ref="B48:E48"/>
    <mergeCell ref="B39:C39"/>
    <mergeCell ref="D39:E39"/>
    <mergeCell ref="F39:G39"/>
    <mergeCell ref="I39:J39"/>
    <mergeCell ref="B34:C38"/>
    <mergeCell ref="E8:E14"/>
    <mergeCell ref="A7:O7"/>
    <mergeCell ref="A8:A14"/>
    <mergeCell ref="B8:B14"/>
    <mergeCell ref="C8:C14"/>
    <mergeCell ref="D8:D14"/>
    <mergeCell ref="N34:N38"/>
    <mergeCell ref="F34:G38"/>
    <mergeCell ref="B43:C43"/>
    <mergeCell ref="A75:F75"/>
    <mergeCell ref="A19:O19"/>
    <mergeCell ref="B33:C33"/>
    <mergeCell ref="D33:E33"/>
    <mergeCell ref="F33:G33"/>
    <mergeCell ref="A45:A46"/>
    <mergeCell ref="B45:C46"/>
    <mergeCell ref="O34:O38"/>
    <mergeCell ref="L39:M39"/>
    <mergeCell ref="I34:J38"/>
    <mergeCell ref="D34:E38"/>
    <mergeCell ref="A62:J62"/>
    <mergeCell ref="I33:J33"/>
    <mergeCell ref="F40:G40"/>
    <mergeCell ref="L40:M40"/>
    <mergeCell ref="A44:O44"/>
    <mergeCell ref="O45:O46"/>
    <mergeCell ref="D45:E46"/>
    <mergeCell ref="L41:M41"/>
    <mergeCell ref="B41:C41"/>
    <mergeCell ref="I40:J40"/>
    <mergeCell ref="I41:J41"/>
    <mergeCell ref="F41:G41"/>
    <mergeCell ref="L42:M42"/>
    <mergeCell ref="A34:A38"/>
    <mergeCell ref="K8:O8"/>
    <mergeCell ref="B50:E50"/>
    <mergeCell ref="L33:M33"/>
    <mergeCell ref="F8:F14"/>
    <mergeCell ref="H8:H14"/>
    <mergeCell ref="I8:I14"/>
    <mergeCell ref="J8:J14"/>
    <mergeCell ref="G8:G14"/>
    <mergeCell ref="A32:O32"/>
    <mergeCell ref="D41:E41"/>
    <mergeCell ref="L34:M38"/>
    <mergeCell ref="H34:H38"/>
    <mergeCell ref="B40:C40"/>
    <mergeCell ref="D40:E40"/>
    <mergeCell ref="A51:O51"/>
    <mergeCell ref="B52:E52"/>
    <mergeCell ref="F52:N52"/>
    <mergeCell ref="B53:E53"/>
    <mergeCell ref="F53:N53"/>
    <mergeCell ref="B54:E54"/>
    <mergeCell ref="F54:N54"/>
    <mergeCell ref="B55:E55"/>
    <mergeCell ref="F55:N55"/>
    <mergeCell ref="B56:E56"/>
    <mergeCell ref="F56:N56"/>
    <mergeCell ref="F60:N60"/>
    <mergeCell ref="B60:E60"/>
    <mergeCell ref="B61:E61"/>
    <mergeCell ref="F61:N61"/>
    <mergeCell ref="B57:E57"/>
    <mergeCell ref="F57:N57"/>
    <mergeCell ref="B58:E58"/>
    <mergeCell ref="F58:N58"/>
    <mergeCell ref="B59:E59"/>
    <mergeCell ref="F59:N59"/>
    <mergeCell ref="F45:N46"/>
    <mergeCell ref="C1:L1"/>
    <mergeCell ref="C2:L2"/>
    <mergeCell ref="C3:L3"/>
    <mergeCell ref="C4:L4"/>
    <mergeCell ref="C5:L5"/>
    <mergeCell ref="D43:E43"/>
    <mergeCell ref="F43:G43"/>
    <mergeCell ref="I43:J43"/>
    <mergeCell ref="L43:M43"/>
    <mergeCell ref="A15:O15"/>
    <mergeCell ref="K34:K38"/>
    <mergeCell ref="B42:C42"/>
    <mergeCell ref="D42:E42"/>
    <mergeCell ref="F42:G42"/>
    <mergeCell ref="I42:J42"/>
  </mergeCells>
  <phoneticPr fontId="0" type="noConversion"/>
  <printOptions horizontalCentered="1"/>
  <pageMargins left="0.39370078740157483" right="0.39370078740157483" top="0.39370078740157483" bottom="0.59055118110236227" header="0" footer="0"/>
  <pageSetup paperSize="9" scale="3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01.04.2016</vt:lpstr>
      <vt:lpstr>'01.04.2016'!Область_печати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Marketing</cp:lastModifiedBy>
  <cp:lastPrinted>2015-11-19T12:37:36Z</cp:lastPrinted>
  <dcterms:created xsi:type="dcterms:W3CDTF">1996-10-08T23:32:33Z</dcterms:created>
  <dcterms:modified xsi:type="dcterms:W3CDTF">2016-04-01T06:45:07Z</dcterms:modified>
</cp:coreProperties>
</file>